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_rels/sheet1.xml.rels" ContentType="application/vnd.openxmlformats-package.relationships+xml"/>
  <Override PartName="/xl/worksheets/_rels/sheet2.xml.rels" ContentType="application/vnd.openxmlformats-package.relationships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1.xml" ContentType="application/vnd.openxmlformats-officedocument.drawing+xml"/>
  <Override PartName="/xl/drawings/vmlDrawing1.vml" ContentType="application/vnd.openxmlformats-officedocument.vmlDrawing"/>
  <Override PartName="/xl/drawings/_rels/drawing1.xml.rels" ContentType="application/vnd.openxmlformats-package.relationship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ATOS" sheetId="1" state="visible" r:id="rId2"/>
    <sheet name="GRAFICOS" sheetId="2" state="visible" r:id="rId3"/>
    <sheet name="Hoja3" sheetId="3" state="visible" r:id="rId4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comments1.xml><?xml version="1.0" encoding="utf-8"?>
<comments xmlns="http://schemas.openxmlformats.org/spreadsheetml/2006/main" xmlns:xdr="http://schemas.openxmlformats.org/drawingml/2006/spreadsheetDrawing">
  <authors>
    <author> </author>
  </authors>
  <commentList>
    <comment ref="G33" authorId="0">
      <text>
        <r>
          <rPr>
            <sz val="10"/>
            <color rgb="FF000000"/>
            <rFont val="Arial"/>
            <family val="0"/>
            <charset val="1"/>
          </rPr>
          <t xml:space="preserve">Coste Energia SIN Autoconsumo
</t>
        </r>
      </text>
    </comment>
    <comment ref="H33" authorId="0">
      <text>
        <r>
          <rPr>
            <sz val="10"/>
            <color rgb="FF000000"/>
            <rFont val="Arial"/>
            <family val="0"/>
            <charset val="1"/>
          </rPr>
          <t xml:space="preserve">Coste Energia CON Autoconsumo
</t>
        </r>
      </text>
    </comment>
  </commentList>
</comments>
</file>

<file path=xl/sharedStrings.xml><?xml version="1.0" encoding="utf-8"?>
<sst xmlns="http://schemas.openxmlformats.org/spreadsheetml/2006/main" count="68" uniqueCount="67">
  <si>
    <t xml:space="preserve">Autoconsumo Fotovoltaico Costes y Ahorro</t>
  </si>
  <si>
    <t xml:space="preserve">Para hacer una estimacion o aproximacion del consumo electrico y la viabilidad de una instalacion de Autoconsumo Fotovoltaico</t>
  </si>
  <si>
    <t xml:space="preserve">Simplemente escribe la potencia de cada aparato, lampara, etc... y las horas de funcionamiento.(Celdas Blancas)</t>
  </si>
  <si>
    <t xml:space="preserve">Mas Hojas de Calculo y aplicaciones en mi BLOG  El Usuario sera el unico responsable de su utilizacion…</t>
  </si>
  <si>
    <t xml:space="preserve">Potencia (Wh/unidad)</t>
  </si>
  <si>
    <t xml:space="preserve">Numero </t>
  </si>
  <si>
    <t xml:space="preserve">Horas funcionamiento</t>
  </si>
  <si>
    <t xml:space="preserve">TOTAL Wh</t>
  </si>
  <si>
    <t xml:space="preserve">Lamparas LED,Bajo consumo Wh</t>
  </si>
  <si>
    <t xml:space="preserve">TV, DVD, Video Etc..</t>
  </si>
  <si>
    <t xml:space="preserve">Router, WIFI</t>
  </si>
  <si>
    <t xml:space="preserve">Electrodomestico 1</t>
  </si>
  <si>
    <t xml:space="preserve">Electrodomestico 2</t>
  </si>
  <si>
    <t xml:space="preserve">Electrodomestico 3</t>
  </si>
  <si>
    <t xml:space="preserve">Cargadores</t>
  </si>
  <si>
    <t xml:space="preserve">Total Watts/Dia</t>
  </si>
  <si>
    <t xml:space="preserve">Total Kwh/mes</t>
  </si>
  <si>
    <t xml:space="preserve">Total Kwh/Anual</t>
  </si>
  <si>
    <t xml:space="preserve">Wh Simultaneos</t>
  </si>
  <si>
    <t xml:space="preserve">Datos instalacion y Costes Electricidad </t>
  </si>
  <si>
    <t xml:space="preserve">Precio Kwh (en €)</t>
  </si>
  <si>
    <t xml:space="preserve">Incremento Precio Kwh</t>
  </si>
  <si>
    <t xml:space="preserve">Potencia Autoconsumo</t>
  </si>
  <si>
    <t xml:space="preserve">Potencia Contratada Wh</t>
  </si>
  <si>
    <t xml:space="preserve">P. PANEL (en W)</t>
  </si>
  <si>
    <t xml:space="preserve">H. SOL (según t. radiac.)</t>
  </si>
  <si>
    <t xml:space="preserve">Coste Wp</t>
  </si>
  <si>
    <t xml:space="preserve">Precio Termino Fijo x W</t>
  </si>
  <si>
    <t xml:space="preserve">Costes Manten.(Wp)</t>
  </si>
  <si>
    <t xml:space="preserve">IPC%</t>
  </si>
  <si>
    <t xml:space="preserve">CONOCER RADIACION SOLAR</t>
  </si>
  <si>
    <t xml:space="preserve">Resultados Instalacion</t>
  </si>
  <si>
    <t xml:space="preserve"> </t>
  </si>
  <si>
    <t xml:space="preserve">Paneles necesarios</t>
  </si>
  <si>
    <t xml:space="preserve">POTENCIA Kwp/h</t>
  </si>
  <si>
    <t xml:space="preserve">Coste Energia 1ºAño Sin</t>
  </si>
  <si>
    <t xml:space="preserve">Potencia Inversor (Kw)</t>
  </si>
  <si>
    <t xml:space="preserve">Coste Total sin impuestos</t>
  </si>
  <si>
    <t xml:space="preserve">Coste Energia 1ºAño con Autoconsumo</t>
  </si>
  <si>
    <t xml:space="preserve">Ahorro 1º Año Con Autoconsumo</t>
  </si>
  <si>
    <t xml:space="preserve">PRODUCCION</t>
  </si>
  <si>
    <t xml:space="preserve">AHORRO</t>
  </si>
  <si>
    <t xml:space="preserve">COSTES MANTENIMIENTO</t>
  </si>
  <si>
    <t xml:space="preserve">AMORTIZACION</t>
  </si>
  <si>
    <t xml:space="preserve">COSTE ENERGIA SIN AUTOCONSUMO</t>
  </si>
  <si>
    <t xml:space="preserve">COSTE ENERGIA CON AUTOCONSUMO</t>
  </si>
  <si>
    <t xml:space="preserve">AÑO 1</t>
  </si>
  <si>
    <t xml:space="preserve">AÑO 2</t>
  </si>
  <si>
    <t xml:space="preserve">AÑO 3</t>
  </si>
  <si>
    <t xml:space="preserve">AÑO 4</t>
  </si>
  <si>
    <t xml:space="preserve">AÑO 5</t>
  </si>
  <si>
    <t xml:space="preserve">AÑO 6</t>
  </si>
  <si>
    <t xml:space="preserve">AÑO 7</t>
  </si>
  <si>
    <t xml:space="preserve">AÑO 8</t>
  </si>
  <si>
    <t xml:space="preserve">AÑO 9</t>
  </si>
  <si>
    <t xml:space="preserve">AÑO 10</t>
  </si>
  <si>
    <t xml:space="preserve">AÑO 11</t>
  </si>
  <si>
    <t xml:space="preserve">AÑO 12</t>
  </si>
  <si>
    <t xml:space="preserve">AÑO 13</t>
  </si>
  <si>
    <t xml:space="preserve">AÑO 14</t>
  </si>
  <si>
    <t xml:space="preserve">AÑO 15</t>
  </si>
  <si>
    <t xml:space="preserve">AÑO 16</t>
  </si>
  <si>
    <t xml:space="preserve">AÑO 17</t>
  </si>
  <si>
    <t xml:space="preserve">AÑO 18</t>
  </si>
  <si>
    <t xml:space="preserve">AÑO 19</t>
  </si>
  <si>
    <t xml:space="preserve">AÑO 20</t>
  </si>
  <si>
    <t xml:space="preserve">TOTAL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</si>
</sst>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#,##0"/>
    <numFmt numFmtId="166" formatCode="#,##0.00\ [$€-C0A];\-#,##0.00\ [$€-C0A]"/>
    <numFmt numFmtId="167" formatCode="0.00\ %"/>
    <numFmt numFmtId="168" formatCode="#,##0.00&quot; €&quot;"/>
    <numFmt numFmtId="169" formatCode="#,##0.00"/>
    <numFmt numFmtId="170" formatCode="[RED]#,##0.00&quot; €&quot;;\-#,##0.00&quot; €&quot;"/>
    <numFmt numFmtId="171" formatCode="#,##0.00&quot; €&quot;;\-#,##0.00&quot; €&quot;"/>
  </numFmts>
  <fonts count="12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24"/>
      <color rgb="FF000000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i val="true"/>
      <sz val="10"/>
      <color rgb="FF000000"/>
      <name val="Arial"/>
      <family val="0"/>
      <charset val="1"/>
    </font>
    <font>
      <b val="true"/>
      <i val="true"/>
      <sz val="10"/>
      <color rgb="FF000000"/>
      <name val="Arial"/>
      <family val="0"/>
      <charset val="1"/>
    </font>
    <font>
      <sz val="10"/>
      <color rgb="FFFFFFFF"/>
      <name val="Arial"/>
      <family val="0"/>
      <charset val="1"/>
    </font>
    <font>
      <b val="true"/>
      <u val="single"/>
      <sz val="10"/>
      <color rgb="FFFFFFFF"/>
      <name val="Arial"/>
      <family val="0"/>
      <charset val="1"/>
    </font>
    <font>
      <sz val="22"/>
      <color rgb="FF000000"/>
      <name val="Arial"/>
      <family val="0"/>
      <charset val="1"/>
    </font>
    <font>
      <sz val="10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CC00"/>
        <bgColor rgb="FFFFD320"/>
      </patternFill>
    </fill>
    <fill>
      <patternFill patternType="solid">
        <fgColor rgb="FFFFFF00"/>
        <bgColor rgb="FFFFD320"/>
      </patternFill>
    </fill>
    <fill>
      <patternFill patternType="solid">
        <fgColor rgb="FFC2E0AE"/>
        <bgColor rgb="FFADD58A"/>
      </patternFill>
    </fill>
    <fill>
      <patternFill patternType="solid">
        <fgColor rgb="FFFFFFFF"/>
        <bgColor rgb="FFFFFFCC"/>
      </patternFill>
    </fill>
    <fill>
      <patternFill patternType="solid">
        <fgColor rgb="FF666666"/>
        <bgColor rgb="FF579835"/>
      </patternFill>
    </fill>
    <fill>
      <patternFill patternType="solid">
        <fgColor rgb="FF62A73B"/>
        <bgColor rgb="FF579835"/>
      </patternFill>
    </fill>
    <fill>
      <patternFill patternType="solid">
        <fgColor rgb="FF339966"/>
        <bgColor rgb="FF579835"/>
      </patternFill>
    </fill>
    <fill>
      <patternFill patternType="solid">
        <fgColor rgb="FFB2B2B2"/>
        <bgColor rgb="FFB3B3B3"/>
      </patternFill>
    </fill>
    <fill>
      <patternFill patternType="solid">
        <fgColor rgb="FF008080"/>
        <bgColor rgb="FF008080"/>
      </patternFill>
    </fill>
    <fill>
      <patternFill patternType="solid">
        <fgColor rgb="FFADD58A"/>
        <bgColor rgb="FFC2E0AE"/>
      </patternFill>
    </fill>
    <fill>
      <patternFill patternType="solid">
        <fgColor rgb="FF579835"/>
        <bgColor rgb="FF62A73B"/>
      </patternFill>
    </fill>
  </fills>
  <borders count="15">
    <border diagonalUp="false" diagonalDown="false">
      <left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medium"/>
      <right style="thin"/>
      <top style="medium"/>
      <bottom style="medium"/>
      <diagonal/>
    </border>
    <border diagonalUp="false" diagonalDown="false">
      <left style="thin"/>
      <right style="thin"/>
      <top style="medium"/>
      <bottom style="medium"/>
      <diagonal/>
    </border>
    <border diagonalUp="false" diagonalDown="false">
      <left style="thin"/>
      <right style="medium"/>
      <top style="medium"/>
      <bottom style="medium"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2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3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6" fillId="3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7" fillId="3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3" borderId="8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4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5" fillId="4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9" fillId="6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7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8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6" fontId="0" fillId="5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7" fontId="0" fillId="5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5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0" fillId="5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8" borderId="1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8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9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9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1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9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9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7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7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7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7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5" fillId="10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11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11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11" borderId="1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11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9" fontId="5" fillId="11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11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0" fontId="5" fillId="11" borderId="9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10" borderId="1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9" fontId="5" fillId="1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8" fontId="5" fillId="12" borderId="1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71" fontId="5" fillId="12" borderId="13" xfId="0" applyFont="true" applyBorder="tru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579835"/>
      <rgbColor rgb="FF800080"/>
      <rgbColor rgb="FF008080"/>
      <rgbColor rgb="FFB3B3B3"/>
      <rgbColor rgb="FF62A73B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D320"/>
      <rgbColor rgb="FF00FFFF"/>
      <rgbColor rgb="FF800080"/>
      <rgbColor rgb="FF800000"/>
      <rgbColor rgb="FF008080"/>
      <rgbColor rgb="FF0000FF"/>
      <rgbColor rgb="FF00CCFF"/>
      <rgbColor rgb="FFCCFFFF"/>
      <rgbColor rgb="FFC2E0AE"/>
      <rgbColor rgb="FFFFFF99"/>
      <rgbColor rgb="FFADD58A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420E"/>
      <rgbColor rgb="FF666666"/>
      <rgbColor rgb="FFB2B2B2"/>
      <rgbColor rgb="FF00458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
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barChart>
        <c:barDir val="col"/>
        <c:grouping val="clustered"/>
        <c:varyColors val="0"/>
        <c:ser>
          <c:idx val="0"/>
          <c:order val="0"/>
          <c:spPr>
            <a:solidFill>
              <a:srgbClr val="004586"/>
            </a:solidFill>
            <a:ln>
              <a:noFill/>
            </a:ln>
          </c:spPr>
          <c:invertIfNegative val="0"/>
        </c:ser>
        <c:gapWidth val="100"/>
        <c:overlap val="0"/>
        <c:axId val="14743865"/>
        <c:axId val="14049975"/>
      </c:barChart>
      <c:catAx>
        <c:axId val="14743865"/>
        <c:scaling>
          <c:orientation val="minMax"/>
        </c:scaling>
        <c:delete val="0"/>
        <c:axPos val="b"/>
        <c:numFmt formatCode="DD/MM/YYYY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4049975"/>
        <c:crosses val="autoZero"/>
        <c:auto val="1"/>
        <c:lblAlgn val="ctr"/>
        <c:lblOffset val="100"/>
      </c:catAx>
      <c:valAx>
        <c:axId val="14049975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General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4743865"/>
        <c:crosses val="autoZero"/>
      </c:valAx>
      <c:spPr>
        <a:noFill/>
        <a:ln>
          <a:solidFill>
            <a:srgbClr val="b3b3b3"/>
          </a:solidFill>
        </a:ln>
      </c:spPr>
    </c:plotArea>
    <c:legend>
      <c:legendPos val="r"/>
      <c:overlay val="0"/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137233171107792"/>
          <c:y val="0"/>
          <c:w val="0.862044041825278"/>
          <c:h val="0.7825450159386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DATOS!$C$33</c:f>
              <c:strCache>
                <c:ptCount val="1"/>
                <c:pt idx="0">
                  <c:v>PRODUCCION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#,##0.00&quot; €&quot;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DATOS!$B$34:$B$53</c:f>
              <c:strCache>
                <c:ptCount val="20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  <c:pt idx="5">
                  <c:v>AÑO 6</c:v>
                </c:pt>
                <c:pt idx="6">
                  <c:v>AÑO 7</c:v>
                </c:pt>
                <c:pt idx="7">
                  <c:v>AÑO 8</c:v>
                </c:pt>
                <c:pt idx="8">
                  <c:v>AÑO 9</c:v>
                </c:pt>
                <c:pt idx="9">
                  <c:v>AÑO 10</c:v>
                </c:pt>
                <c:pt idx="10">
                  <c:v>AÑO 11</c:v>
                </c:pt>
                <c:pt idx="11">
                  <c:v>AÑO 12</c:v>
                </c:pt>
                <c:pt idx="12">
                  <c:v>AÑO 13</c:v>
                </c:pt>
                <c:pt idx="13">
                  <c:v>AÑO 14</c:v>
                </c:pt>
                <c:pt idx="14">
                  <c:v>AÑO 15</c:v>
                </c:pt>
                <c:pt idx="15">
                  <c:v>AÑO 16</c:v>
                </c:pt>
                <c:pt idx="16">
                  <c:v>AÑO 17</c:v>
                </c:pt>
                <c:pt idx="17">
                  <c:v>AÑO 18</c:v>
                </c:pt>
                <c:pt idx="18">
                  <c:v>AÑO 19</c:v>
                </c:pt>
                <c:pt idx="19">
                  <c:v>AÑO 20</c:v>
                </c:pt>
              </c:strCache>
            </c:strRef>
          </c:cat>
          <c:val>
            <c:numRef>
              <c:f>DATOS!$C$34:$C$53</c:f>
              <c:numCache>
                <c:formatCode>General</c:formatCode>
                <c:ptCount val="20"/>
                <c:pt idx="0">
                  <c:v>4423.216</c:v>
                </c:pt>
                <c:pt idx="1">
                  <c:v>4387.830272</c:v>
                </c:pt>
                <c:pt idx="2">
                  <c:v>4352.727629824</c:v>
                </c:pt>
                <c:pt idx="3">
                  <c:v>4317.90580878541</c:v>
                </c:pt>
                <c:pt idx="4">
                  <c:v>4283.36256231512</c:v>
                </c:pt>
                <c:pt idx="5">
                  <c:v>4249.0956618166</c:v>
                </c:pt>
                <c:pt idx="6">
                  <c:v>4215.10289652207</c:v>
                </c:pt>
                <c:pt idx="7">
                  <c:v>4181.38207334989</c:v>
                </c:pt>
                <c:pt idx="8">
                  <c:v>4147.9310167631</c:v>
                </c:pt>
                <c:pt idx="9">
                  <c:v>4114.74756862899</c:v>
                </c:pt>
                <c:pt idx="10">
                  <c:v>4081.82958807996</c:v>
                </c:pt>
                <c:pt idx="11">
                  <c:v>4049.17495137532</c:v>
                </c:pt>
                <c:pt idx="12">
                  <c:v>4016.78155176432</c:v>
                </c:pt>
                <c:pt idx="13">
                  <c:v>3984.6472993502</c:v>
                </c:pt>
                <c:pt idx="14">
                  <c:v>3952.7701209554</c:v>
                </c:pt>
                <c:pt idx="15">
                  <c:v>3921.14795998776</c:v>
                </c:pt>
                <c:pt idx="16">
                  <c:v>3889.77877630785</c:v>
                </c:pt>
                <c:pt idx="17">
                  <c:v>3858.66054609739</c:v>
                </c:pt>
                <c:pt idx="18">
                  <c:v>3827.79126172861</c:v>
                </c:pt>
                <c:pt idx="19">
                  <c:v>3797.16893163478</c:v>
                </c:pt>
              </c:numCache>
            </c:numRef>
          </c:val>
        </c:ser>
        <c:ser>
          <c:idx val="1"/>
          <c:order val="1"/>
          <c:tx>
            <c:strRef>
              <c:f>DATOS!$D$33</c:f>
              <c:strCache>
                <c:ptCount val="1"/>
                <c:pt idx="0">
                  <c:v>AHORRO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Lbls>
            <c:numFmt formatCode="#,##0.00&quot; €&quot;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DATOS!$B$34:$B$53</c:f>
              <c:strCache>
                <c:ptCount val="20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  <c:pt idx="5">
                  <c:v>AÑO 6</c:v>
                </c:pt>
                <c:pt idx="6">
                  <c:v>AÑO 7</c:v>
                </c:pt>
                <c:pt idx="7">
                  <c:v>AÑO 8</c:v>
                </c:pt>
                <c:pt idx="8">
                  <c:v>AÑO 9</c:v>
                </c:pt>
                <c:pt idx="9">
                  <c:v>AÑO 10</c:v>
                </c:pt>
                <c:pt idx="10">
                  <c:v>AÑO 11</c:v>
                </c:pt>
                <c:pt idx="11">
                  <c:v>AÑO 12</c:v>
                </c:pt>
                <c:pt idx="12">
                  <c:v>AÑO 13</c:v>
                </c:pt>
                <c:pt idx="13">
                  <c:v>AÑO 14</c:v>
                </c:pt>
                <c:pt idx="14">
                  <c:v>AÑO 15</c:v>
                </c:pt>
                <c:pt idx="15">
                  <c:v>AÑO 16</c:v>
                </c:pt>
                <c:pt idx="16">
                  <c:v>AÑO 17</c:v>
                </c:pt>
                <c:pt idx="17">
                  <c:v>AÑO 18</c:v>
                </c:pt>
                <c:pt idx="18">
                  <c:v>AÑO 19</c:v>
                </c:pt>
                <c:pt idx="19">
                  <c:v>AÑO 20</c:v>
                </c:pt>
              </c:strCache>
            </c:strRef>
          </c:cat>
          <c:val>
            <c:numRef>
              <c:f>DATOS!$D$34:$D$53</c:f>
              <c:numCache>
                <c:formatCode>General</c:formatCode>
                <c:ptCount val="20"/>
                <c:pt idx="0">
                  <c:v>530.78592</c:v>
                </c:pt>
                <c:pt idx="1">
                  <c:v>526.644940566528</c:v>
                </c:pt>
                <c:pt idx="2">
                  <c:v>522.536267398204</c:v>
                </c:pt>
                <c:pt idx="3">
                  <c:v>518.459648454471</c:v>
                </c:pt>
                <c:pt idx="4">
                  <c:v>514.414833661087</c:v>
                </c:pt>
                <c:pt idx="5">
                  <c:v>510.401574894797</c:v>
                </c:pt>
                <c:pt idx="6">
                  <c:v>506.419625968098</c:v>
                </c:pt>
                <c:pt idx="7">
                  <c:v>502.468742614145</c:v>
                </c:pt>
                <c:pt idx="8">
                  <c:v>498.548682471768</c:v>
                </c:pt>
                <c:pt idx="9">
                  <c:v>494.659205070595</c:v>
                </c:pt>
                <c:pt idx="10">
                  <c:v>490.800071816317</c:v>
                </c:pt>
                <c:pt idx="11">
                  <c:v>486.971045976035</c:v>
                </c:pt>
                <c:pt idx="12">
                  <c:v>483.171892663748</c:v>
                </c:pt>
                <c:pt idx="13">
                  <c:v>479.402378825942</c:v>
                </c:pt>
                <c:pt idx="14">
                  <c:v>475.662273227294</c:v>
                </c:pt>
                <c:pt idx="15">
                  <c:v>471.951346436484</c:v>
                </c:pt>
                <c:pt idx="16">
                  <c:v>468.269370812124</c:v>
                </c:pt>
                <c:pt idx="17">
                  <c:v>464.616120488797</c:v>
                </c:pt>
                <c:pt idx="18">
                  <c:v>460.991371363191</c:v>
                </c:pt>
                <c:pt idx="19">
                  <c:v>457.394901080364</c:v>
                </c:pt>
              </c:numCache>
            </c:numRef>
          </c:val>
        </c:ser>
        <c:ser>
          <c:idx val="2"/>
          <c:order val="2"/>
          <c:tx>
            <c:strRef>
              <c:f>DATOS!$E$33</c:f>
              <c:strCache>
                <c:ptCount val="1"/>
                <c:pt idx="0">
                  <c:v>COSTES MANTENIMIENTO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numFmt formatCode="#,##0.00&quot; €&quot;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cat>
            <c:strRef>
              <c:f>DATOS!$B$34:$B$53</c:f>
              <c:strCache>
                <c:ptCount val="20"/>
                <c:pt idx="0">
                  <c:v>AÑO 1</c:v>
                </c:pt>
                <c:pt idx="1">
                  <c:v>AÑO 2</c:v>
                </c:pt>
                <c:pt idx="2">
                  <c:v>AÑO 3</c:v>
                </c:pt>
                <c:pt idx="3">
                  <c:v>AÑO 4</c:v>
                </c:pt>
                <c:pt idx="4">
                  <c:v>AÑO 5</c:v>
                </c:pt>
                <c:pt idx="5">
                  <c:v>AÑO 6</c:v>
                </c:pt>
                <c:pt idx="6">
                  <c:v>AÑO 7</c:v>
                </c:pt>
                <c:pt idx="7">
                  <c:v>AÑO 8</c:v>
                </c:pt>
                <c:pt idx="8">
                  <c:v>AÑO 9</c:v>
                </c:pt>
                <c:pt idx="9">
                  <c:v>AÑO 10</c:v>
                </c:pt>
                <c:pt idx="10">
                  <c:v>AÑO 11</c:v>
                </c:pt>
                <c:pt idx="11">
                  <c:v>AÑO 12</c:v>
                </c:pt>
                <c:pt idx="12">
                  <c:v>AÑO 13</c:v>
                </c:pt>
                <c:pt idx="13">
                  <c:v>AÑO 14</c:v>
                </c:pt>
                <c:pt idx="14">
                  <c:v>AÑO 15</c:v>
                </c:pt>
                <c:pt idx="15">
                  <c:v>AÑO 16</c:v>
                </c:pt>
                <c:pt idx="16">
                  <c:v>AÑO 17</c:v>
                </c:pt>
                <c:pt idx="17">
                  <c:v>AÑO 18</c:v>
                </c:pt>
                <c:pt idx="18">
                  <c:v>AÑO 19</c:v>
                </c:pt>
                <c:pt idx="19">
                  <c:v>AÑO 20</c:v>
                </c:pt>
              </c:strCache>
            </c:strRef>
          </c:cat>
          <c:val>
            <c:numRef>
              <c:f>DATOS!$E$34:$E$53</c:f>
              <c:numCache>
                <c:formatCode>General</c:formatCode>
                <c:ptCount val="20"/>
                <c:pt idx="0">
                  <c:v>22.4</c:v>
                </c:pt>
                <c:pt idx="1">
                  <c:v>22.40336</c:v>
                </c:pt>
                <c:pt idx="2">
                  <c:v>22.406720504</c:v>
                </c:pt>
                <c:pt idx="3">
                  <c:v>22.4100815120756</c:v>
                </c:pt>
                <c:pt idx="4">
                  <c:v>22.4134430243024</c:v>
                </c:pt>
                <c:pt idx="5">
                  <c:v>22.4168050407561</c:v>
                </c:pt>
                <c:pt idx="6">
                  <c:v>22.4201675615122</c:v>
                </c:pt>
                <c:pt idx="7">
                  <c:v>22.4235305866464</c:v>
                </c:pt>
                <c:pt idx="8">
                  <c:v>22.4268941162344</c:v>
                </c:pt>
                <c:pt idx="9">
                  <c:v>22.4302581503518</c:v>
                </c:pt>
                <c:pt idx="10">
                  <c:v>22.4336226890744</c:v>
                </c:pt>
                <c:pt idx="11">
                  <c:v>22.4369877324777</c:v>
                </c:pt>
                <c:pt idx="12">
                  <c:v>22.4403532806376</c:v>
                </c:pt>
                <c:pt idx="13">
                  <c:v>22.4437193336297</c:v>
                </c:pt>
                <c:pt idx="14">
                  <c:v>22.4470858915298</c:v>
                </c:pt>
                <c:pt idx="15">
                  <c:v>22.4504529544135</c:v>
                </c:pt>
                <c:pt idx="16">
                  <c:v>22.4538205223566</c:v>
                </c:pt>
                <c:pt idx="17">
                  <c:v>22.457188595435</c:v>
                </c:pt>
                <c:pt idx="18">
                  <c:v>22.4605571737243</c:v>
                </c:pt>
                <c:pt idx="19">
                  <c:v>22.4639262573004</c:v>
                </c:pt>
              </c:numCache>
            </c:numRef>
          </c:val>
        </c:ser>
        <c:gapWidth val="100"/>
        <c:overlap val="0"/>
        <c:axId val="59213171"/>
        <c:axId val="79031107"/>
      </c:barChart>
      <c:catAx>
        <c:axId val="592131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79031107"/>
        <c:crosses val="autoZero"/>
        <c:auto val="1"/>
        <c:lblAlgn val="ctr"/>
        <c:lblOffset val="100"/>
      </c:catAx>
      <c:valAx>
        <c:axId val="79031107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.00&quot; €&quot;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59213171"/>
        <c:crosses val="autoZero"/>
      </c:valAx>
      <c:spPr>
        <a:noFill/>
        <a:ln>
          <a:solidFill>
            <a:srgbClr val="b3b3b3"/>
          </a:solidFill>
        </a:ln>
      </c:spPr>
    </c:plotArea>
    <c:legend>
      <c:layout>
        <c:manualLayout>
          <c:xMode val="edge"/>
          <c:yMode val="edge"/>
          <c:x val="0.688114043536891"/>
          <c:y val="0"/>
          <c:w val="0.311837796185706"/>
          <c:h val="0.177017830993195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roundedCorners val="0"/>
  <c:chart>
    <c:plotArea>
      <c:layout>
        <c:manualLayout>
          <c:layoutTarget val="inner"/>
          <c:xMode val="edge"/>
          <c:yMode val="edge"/>
          <c:x val="0.106545471583189"/>
          <c:y val="0.0416010377096266"/>
          <c:w val="0.867638101485264"/>
          <c:h val="0.8653757064764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DATOS!$G$33</c:f>
              <c:strCache>
                <c:ptCount val="1"/>
                <c:pt idx="0">
                  <c:v>COSTE ENERGIA SIN AUTOCONSUMO</c:v>
                </c:pt>
              </c:strCache>
            </c:strRef>
          </c:tx>
          <c:spPr>
            <a:solidFill>
              <a:srgbClr val="004586"/>
            </a:solidFill>
            <a:ln>
              <a:noFill/>
            </a:ln>
          </c:spPr>
          <c:invertIfNegative val="0"/>
          <c:dLbls>
            <c:numFmt formatCode="#,##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DATOS!$G$34:$G$53</c:f>
              <c:numCache>
                <c:formatCode>General</c:formatCode>
                <c:ptCount val="20"/>
                <c:pt idx="0">
                  <c:v>1580.3664</c:v>
                </c:pt>
                <c:pt idx="1">
                  <c:v>1580.68247328</c:v>
                </c:pt>
                <c:pt idx="2">
                  <c:v>1580.99860977466</c:v>
                </c:pt>
                <c:pt idx="3">
                  <c:v>1581.31480949661</c:v>
                </c:pt>
                <c:pt idx="4">
                  <c:v>1581.63107245851</c:v>
                </c:pt>
                <c:pt idx="5">
                  <c:v>1581.947398673</c:v>
                </c:pt>
                <c:pt idx="6">
                  <c:v>1582.26378815274</c:v>
                </c:pt>
                <c:pt idx="7">
                  <c:v>1582.58024091037</c:v>
                </c:pt>
                <c:pt idx="8">
                  <c:v>1582.89675695855</c:v>
                </c:pt>
                <c:pt idx="9">
                  <c:v>1583.21333630994</c:v>
                </c:pt>
                <c:pt idx="10">
                  <c:v>1583.5299789772</c:v>
                </c:pt>
                <c:pt idx="11">
                  <c:v>1583.846684973</c:v>
                </c:pt>
                <c:pt idx="12">
                  <c:v>1584.16345430999</c:v>
                </c:pt>
                <c:pt idx="13">
                  <c:v>1584.48028700086</c:v>
                </c:pt>
                <c:pt idx="14">
                  <c:v>1584.79718305826</c:v>
                </c:pt>
                <c:pt idx="15">
                  <c:v>1585.11414249487</c:v>
                </c:pt>
                <c:pt idx="16">
                  <c:v>1585.43116532337</c:v>
                </c:pt>
                <c:pt idx="17">
                  <c:v>1585.74825155643</c:v>
                </c:pt>
                <c:pt idx="18">
                  <c:v>1586.06540120674</c:v>
                </c:pt>
                <c:pt idx="19">
                  <c:v>1586.38261428698</c:v>
                </c:pt>
              </c:numCache>
            </c:numRef>
          </c:val>
        </c:ser>
        <c:ser>
          <c:idx val="1"/>
          <c:order val="1"/>
          <c:tx>
            <c:strRef>
              <c:f>DATOS!$H$33</c:f>
              <c:strCache>
                <c:ptCount val="1"/>
                <c:pt idx="0">
                  <c:v>COSTE ENERGIA CON AUTOCONSUMO</c:v>
                </c:pt>
              </c:strCache>
            </c:strRef>
          </c:tx>
          <c:spPr>
            <a:solidFill>
              <a:srgbClr val="ff420e"/>
            </a:solidFill>
            <a:ln>
              <a:noFill/>
            </a:ln>
          </c:spPr>
          <c:invertIfNegative val="0"/>
          <c:dPt>
            <c:idx val="19"/>
            <c:invertIfNegative val="0"/>
            <c:spPr>
              <a:solidFill>
                <a:srgbClr val="ff420e"/>
              </a:solidFill>
              <a:ln>
                <a:noFill/>
              </a:ln>
            </c:spPr>
          </c:dPt>
          <c:dLbls>
            <c:numFmt formatCode="#,##0.00" sourceLinked="1"/>
            <c:dLbl>
              <c:idx val="19"/>
              <c:dLblPos val="outEnd"/>
              <c:showLegendKey val="0"/>
              <c:showVal val="0"/>
              <c:showCatName val="0"/>
              <c:showSerName val="0"/>
              <c:showPercent val="0"/>
            </c:dLbl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DATOS!$H$34:$H$53</c:f>
              <c:numCache>
                <c:formatCode>General</c:formatCode>
                <c:ptCount val="20"/>
                <c:pt idx="0">
                  <c:v>1071.98048</c:v>
                </c:pt>
                <c:pt idx="1">
                  <c:v>1076.44089271347</c:v>
                </c:pt>
                <c:pt idx="2">
                  <c:v>1080.86906288045</c:v>
                </c:pt>
                <c:pt idx="3">
                  <c:v>1085.26524255422</c:v>
                </c:pt>
                <c:pt idx="4">
                  <c:v>1089.62968182173</c:v>
                </c:pt>
                <c:pt idx="5">
                  <c:v>1093.96262881896</c:v>
                </c:pt>
                <c:pt idx="6">
                  <c:v>1098.26432974615</c:v>
                </c:pt>
                <c:pt idx="7">
                  <c:v>1102.53502888287</c:v>
                </c:pt>
                <c:pt idx="8">
                  <c:v>1106.77496860302</c:v>
                </c:pt>
                <c:pt idx="9">
                  <c:v>1110.9843893897</c:v>
                </c:pt>
                <c:pt idx="10">
                  <c:v>1115.16352984996</c:v>
                </c:pt>
                <c:pt idx="11">
                  <c:v>1119.31262672944</c:v>
                </c:pt>
                <c:pt idx="12">
                  <c:v>1123.43191492688</c:v>
                </c:pt>
                <c:pt idx="13">
                  <c:v>1127.52162750854</c:v>
                </c:pt>
                <c:pt idx="14">
                  <c:v>1131.58199572249</c:v>
                </c:pt>
                <c:pt idx="15">
                  <c:v>1135.6132490128</c:v>
                </c:pt>
                <c:pt idx="16">
                  <c:v>1139.6156150336</c:v>
                </c:pt>
                <c:pt idx="17">
                  <c:v>1143.58931966307</c:v>
                </c:pt>
                <c:pt idx="18">
                  <c:v>1147.53458701727</c:v>
                </c:pt>
                <c:pt idx="19">
                  <c:v>1151.45163946392</c:v>
                </c:pt>
              </c:numCache>
            </c:numRef>
          </c:val>
        </c:ser>
        <c:ser>
          <c:idx val="2"/>
          <c:order val="2"/>
          <c:tx>
            <c:strRef>
              <c:f>DATOS!$I$33</c:f>
              <c:strCache>
                <c:ptCount val="1"/>
                <c:pt idx="0">
                  <c:v>AHORRO</c:v>
                </c:pt>
              </c:strCache>
            </c:strRef>
          </c:tx>
          <c:spPr>
            <a:solidFill>
              <a:srgbClr val="ffd320"/>
            </a:solidFill>
            <a:ln>
              <a:noFill/>
            </a:ln>
          </c:spPr>
          <c:invertIfNegative val="0"/>
          <c:dLbls>
            <c:numFmt formatCode="#,##0.00" sourceLinked="1"/>
            <c:dLblPos val="outEnd"/>
            <c:showLegendKey val="0"/>
            <c:showVal val="0"/>
            <c:showCatName val="0"/>
            <c:showSerName val="0"/>
            <c:showPercent val="0"/>
            <c:showLeaderLines val="0"/>
          </c:dLbls>
          <c:val>
            <c:numRef>
              <c:f>DATOS!$I$34:$I$53</c:f>
              <c:numCache>
                <c:formatCode>General</c:formatCode>
                <c:ptCount val="20"/>
                <c:pt idx="0">
                  <c:v>508.38592</c:v>
                </c:pt>
                <c:pt idx="1">
                  <c:v>504.241580566528</c:v>
                </c:pt>
                <c:pt idx="2">
                  <c:v>500.129546894204</c:v>
                </c:pt>
                <c:pt idx="3">
                  <c:v>496.049566942395</c:v>
                </c:pt>
                <c:pt idx="4">
                  <c:v>492.001390636785</c:v>
                </c:pt>
                <c:pt idx="5">
                  <c:v>487.984769854041</c:v>
                </c:pt>
                <c:pt idx="6">
                  <c:v>483.999458406586</c:v>
                </c:pt>
                <c:pt idx="7">
                  <c:v>480.045212027499</c:v>
                </c:pt>
                <c:pt idx="8">
                  <c:v>476.121788355533</c:v>
                </c:pt>
                <c:pt idx="9">
                  <c:v>472.228946920243</c:v>
                </c:pt>
                <c:pt idx="10">
                  <c:v>468.366449127243</c:v>
                </c:pt>
                <c:pt idx="11">
                  <c:v>464.534058243557</c:v>
                </c:pt>
                <c:pt idx="12">
                  <c:v>460.73153938311</c:v>
                </c:pt>
                <c:pt idx="13">
                  <c:v>456.958659492312</c:v>
                </c:pt>
                <c:pt idx="14">
                  <c:v>453.215187335764</c:v>
                </c:pt>
                <c:pt idx="15">
                  <c:v>449.500893482071</c:v>
                </c:pt>
                <c:pt idx="16">
                  <c:v>445.815550289768</c:v>
                </c:pt>
                <c:pt idx="17">
                  <c:v>442.158931893362</c:v>
                </c:pt>
                <c:pt idx="18">
                  <c:v>438.530814189467</c:v>
                </c:pt>
                <c:pt idx="19">
                  <c:v>434.930974823064</c:v>
                </c:pt>
              </c:numCache>
            </c:numRef>
          </c:val>
        </c:ser>
        <c:gapWidth val="100"/>
        <c:overlap val="0"/>
        <c:axId val="12215426"/>
        <c:axId val="39330399"/>
      </c:barChart>
      <c:catAx>
        <c:axId val="1221542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39330399"/>
        <c:crosses val="autoZero"/>
        <c:auto val="1"/>
        <c:lblAlgn val="ctr"/>
        <c:lblOffset val="100"/>
      </c:catAx>
      <c:valAx>
        <c:axId val="39330399"/>
        <c:scaling>
          <c:orientation val="minMax"/>
        </c:scaling>
        <c:delete val="0"/>
        <c:axPos val="l"/>
        <c:majorGridlines>
          <c:spPr>
            <a:ln>
              <a:solidFill>
                <a:srgbClr val="b3b3b3"/>
              </a:solidFill>
            </a:ln>
          </c:spPr>
        </c:majorGridlines>
        <c:numFmt formatCode="#,##0.00" sourceLinked="0"/>
        <c:majorTickMark val="out"/>
        <c:minorTickMark val="none"/>
        <c:tickLblPos val="nextTo"/>
        <c:spPr>
          <a:ln>
            <a:solidFill>
              <a:srgbClr val="b3b3b3"/>
            </a:solidFill>
          </a:ln>
        </c:spPr>
        <c:txPr>
          <a:bodyPr/>
          <a:lstStyle/>
          <a:p>
            <a:pPr>
              <a:defRPr b="0" sz="1000" spc="-1" strike="noStrike">
                <a:latin typeface="Arial"/>
              </a:defRPr>
            </a:pPr>
          </a:p>
        </c:txPr>
        <c:crossAx val="12215426"/>
        <c:crosses val="autoZero"/>
      </c:valAx>
      <c:spPr>
        <a:noFill/>
        <a:ln>
          <a:solidFill>
            <a:srgbClr val="b3b3b3"/>
          </a:solidFill>
        </a:ln>
      </c:spPr>
    </c:plotArea>
    <c:legend>
      <c:layout>
        <c:manualLayout>
          <c:xMode val="edge"/>
          <c:yMode val="edge"/>
          <c:x val="0.067194231129425"/>
          <c:y val="0.0341824918943955"/>
          <c:w val="0.410329649747144"/>
          <c:h val="0.164705882352941"/>
        </c:manualLayout>
      </c:layout>
      <c:spPr>
        <a:noFill/>
        <a:ln>
          <a:noFill/>
        </a:ln>
      </c:spPr>
      <c:txPr>
        <a:bodyPr/>
        <a:lstStyle/>
        <a:p>
          <a:pPr>
            <a:defRPr b="0" sz="1000" spc="-1" strike="noStrike">
              <a:latin typeface="Arial"/>
            </a:defRPr>
          </a:pPr>
        </a:p>
      </c:txPr>
    </c:legend>
    <c:plotVisOnly val="1"/>
    <c:dispBlanksAs val="gap"/>
  </c:chart>
  <c:spPr>
    <a:solidFill>
      <a:srgbClr val="ffffff"/>
    </a:solidFill>
    <a:ln>
      <a:noFill/>
    </a:ln>
  </c:spPr>
</c:chartSpace>
</file>

<file path=xl/drawings/_rels/drawing1.xml.rels><?xml version="1.0" encoding="UTF-8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Relationship Id="rId3" Type="http://schemas.openxmlformats.org/officeDocument/2006/relationships/chart" Target="../charts/chart3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1</xdr:col>
      <xdr:colOff>36360</xdr:colOff>
      <xdr:row>0</xdr:row>
      <xdr:rowOff>36000</xdr:rowOff>
    </xdr:from>
    <xdr:to>
      <xdr:col>9</xdr:col>
      <xdr:colOff>70920</xdr:colOff>
      <xdr:row>20</xdr:row>
      <xdr:rowOff>36360</xdr:rowOff>
    </xdr:to>
    <xdr:graphicFrame>
      <xdr:nvGraphicFramePr>
        <xdr:cNvPr id="0" name=""/>
        <xdr:cNvGraphicFramePr/>
      </xdr:nvGraphicFramePr>
      <xdr:xfrm>
        <a:off x="811440" y="36000"/>
        <a:ext cx="5755320" cy="32385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</xdr:col>
      <xdr:colOff>5040</xdr:colOff>
      <xdr:row>2</xdr:row>
      <xdr:rowOff>30960</xdr:rowOff>
    </xdr:from>
    <xdr:to>
      <xdr:col>11</xdr:col>
      <xdr:colOff>525600</xdr:colOff>
      <xdr:row>27</xdr:row>
      <xdr:rowOff>160920</xdr:rowOff>
    </xdr:to>
    <xdr:graphicFrame>
      <xdr:nvGraphicFramePr>
        <xdr:cNvPr id="1" name=""/>
        <xdr:cNvGraphicFramePr/>
      </xdr:nvGraphicFramePr>
      <xdr:xfrm>
        <a:off x="780120" y="354600"/>
        <a:ext cx="7470720" cy="417816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770760</xdr:colOff>
      <xdr:row>32</xdr:row>
      <xdr:rowOff>85680</xdr:rowOff>
    </xdr:from>
    <xdr:to>
      <xdr:col>12</xdr:col>
      <xdr:colOff>114120</xdr:colOff>
      <xdr:row>56</xdr:row>
      <xdr:rowOff>84600</xdr:rowOff>
    </xdr:to>
    <xdr:graphicFrame>
      <xdr:nvGraphicFramePr>
        <xdr:cNvPr id="2" name=""/>
        <xdr:cNvGraphicFramePr/>
      </xdr:nvGraphicFramePr>
      <xdr:xfrm>
        <a:off x="770760" y="5267160"/>
        <a:ext cx="7683120" cy="388512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worksheets/_rels/sheet1.xml.rels><?xml version="1.0" encoding="UTF-8"?>
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hyperlink" Target="http://renovables.tulider.net/" TargetMode="External"/><Relationship Id="rId3" Type="http://schemas.openxmlformats.org/officeDocument/2006/relationships/hyperlink" Target="http://re.jrc.ec.europa.eu/pvgis/apps4/pvest.php" TargetMode="External"/><Relationship Id="rId4" Type="http://schemas.openxmlformats.org/officeDocument/2006/relationships/vmlDrawing" Target="../drawings/vmlDrawing1.v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B1:L5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C7" activeCellId="0" sqref="C7"/>
    </sheetView>
  </sheetViews>
  <sheetFormatPr defaultRowHeight="15" zeroHeight="false" outlineLevelRow="0" outlineLevelCol="0"/>
  <cols>
    <col collapsed="false" customWidth="true" hidden="false" outlineLevel="0" max="1" min="1" style="0" width="2.36"/>
    <col collapsed="false" customWidth="true" hidden="false" outlineLevel="0" max="2" min="2" style="0" width="21.26"/>
    <col collapsed="false" customWidth="true" hidden="false" outlineLevel="0" max="3" min="3" style="0" width="22.62"/>
    <col collapsed="false" customWidth="true" hidden="false" outlineLevel="0" max="4" min="4" style="0" width="21.43"/>
    <col collapsed="false" customWidth="true" hidden="false" outlineLevel="0" max="5" min="5" style="0" width="23.01"/>
    <col collapsed="false" customWidth="true" hidden="false" outlineLevel="0" max="6" min="6" style="0" width="20.98"/>
    <col collapsed="false" customWidth="true" hidden="false" outlineLevel="0" max="7" min="7" style="0" width="19.17"/>
    <col collapsed="false" customWidth="true" hidden="false" outlineLevel="0" max="8" min="8" style="0" width="17.64"/>
    <col collapsed="false" customWidth="true" hidden="false" outlineLevel="0" max="9" min="9" style="0" width="10.58"/>
    <col collapsed="false" customWidth="true" hidden="false" outlineLevel="0" max="26" min="10" style="0" width="8.71"/>
    <col collapsed="false" customWidth="true" hidden="false" outlineLevel="0" max="1025" min="27" style="0" width="14.43"/>
  </cols>
  <sheetData>
    <row r="1" customFormat="false" ht="33" hidden="false" customHeight="true" outlineLevel="0" collapsed="false">
      <c r="B1" s="1" t="s">
        <v>0</v>
      </c>
      <c r="C1" s="2"/>
      <c r="D1" s="2"/>
      <c r="E1" s="2"/>
      <c r="F1" s="2"/>
    </row>
    <row r="2" customFormat="false" ht="12.75" hidden="false" customHeight="true" outlineLevel="0" collapsed="false">
      <c r="B2" s="3" t="s">
        <v>1</v>
      </c>
      <c r="C2" s="4"/>
      <c r="D2" s="4"/>
      <c r="E2" s="4"/>
      <c r="F2" s="5"/>
    </row>
    <row r="3" customFormat="false" ht="12.75" hidden="false" customHeight="true" outlineLevel="0" collapsed="false">
      <c r="B3" s="6" t="s">
        <v>2</v>
      </c>
      <c r="C3" s="7"/>
      <c r="D3" s="7"/>
      <c r="E3" s="7"/>
      <c r="F3" s="8"/>
    </row>
    <row r="4" customFormat="false" ht="12.75" hidden="false" customHeight="true" outlineLevel="0" collapsed="false">
      <c r="B4" s="9" t="s">
        <v>3</v>
      </c>
      <c r="C4" s="10"/>
      <c r="D4" s="10"/>
      <c r="E4" s="10"/>
      <c r="F4" s="11"/>
    </row>
    <row r="5" customFormat="false" ht="12.75" hidden="false" customHeight="true" outlineLevel="0" collapsed="false">
      <c r="B5" s="12"/>
      <c r="C5" s="12" t="s">
        <v>4</v>
      </c>
      <c r="D5" s="12" t="s">
        <v>5</v>
      </c>
      <c r="E5" s="12" t="s">
        <v>6</v>
      </c>
      <c r="F5" s="12" t="s">
        <v>7</v>
      </c>
    </row>
    <row r="6" customFormat="false" ht="12.75" hidden="false" customHeight="true" outlineLevel="0" collapsed="false">
      <c r="B6" s="12" t="s">
        <v>8</v>
      </c>
      <c r="C6" s="13" t="n">
        <v>10</v>
      </c>
      <c r="D6" s="13" t="n">
        <v>20</v>
      </c>
      <c r="E6" s="13" t="n">
        <v>7</v>
      </c>
      <c r="F6" s="12" t="n">
        <f aca="false">C6*D6*E6</f>
        <v>1400</v>
      </c>
    </row>
    <row r="7" customFormat="false" ht="12.75" hidden="false" customHeight="true" outlineLevel="0" collapsed="false">
      <c r="B7" s="12" t="s">
        <v>9</v>
      </c>
      <c r="C7" s="13" t="n">
        <v>20</v>
      </c>
      <c r="D7" s="13" t="n">
        <v>2</v>
      </c>
      <c r="E7" s="13" t="n">
        <v>12</v>
      </c>
      <c r="F7" s="12" t="n">
        <f aca="false">C7*D7*E7</f>
        <v>480</v>
      </c>
    </row>
    <row r="8" customFormat="false" ht="12.75" hidden="false" customHeight="true" outlineLevel="0" collapsed="false">
      <c r="B8" s="12" t="s">
        <v>10</v>
      </c>
      <c r="C8" s="13" t="n">
        <v>3</v>
      </c>
      <c r="D8" s="13" t="n">
        <v>1</v>
      </c>
      <c r="E8" s="13" t="n">
        <v>24</v>
      </c>
      <c r="F8" s="12" t="n">
        <f aca="false">C8*D8*E8</f>
        <v>72</v>
      </c>
    </row>
    <row r="9" customFormat="false" ht="12.75" hidden="false" customHeight="true" outlineLevel="0" collapsed="false">
      <c r="B9" s="12" t="s">
        <v>11</v>
      </c>
      <c r="C9" s="13" t="n">
        <v>2000</v>
      </c>
      <c r="D9" s="13" t="n">
        <v>1</v>
      </c>
      <c r="E9" s="13" t="n">
        <v>2</v>
      </c>
      <c r="F9" s="12" t="n">
        <f aca="false">C9*D9*E9</f>
        <v>4000</v>
      </c>
    </row>
    <row r="10" customFormat="false" ht="12.75" hidden="false" customHeight="true" outlineLevel="0" collapsed="false">
      <c r="B10" s="12" t="s">
        <v>12</v>
      </c>
      <c r="C10" s="13"/>
      <c r="D10" s="13"/>
      <c r="E10" s="13"/>
      <c r="F10" s="12" t="n">
        <f aca="false">C10*D10*E10</f>
        <v>0</v>
      </c>
    </row>
    <row r="11" customFormat="false" ht="12.75" hidden="false" customHeight="true" outlineLevel="0" collapsed="false">
      <c r="B11" s="12" t="s">
        <v>13</v>
      </c>
      <c r="C11" s="13"/>
      <c r="D11" s="13"/>
      <c r="E11" s="13"/>
      <c r="F11" s="12" t="n">
        <f aca="false">C11*D11*E11</f>
        <v>0</v>
      </c>
    </row>
    <row r="12" customFormat="false" ht="12.75" hidden="false" customHeight="true" outlineLevel="0" collapsed="false">
      <c r="B12" s="12" t="s">
        <v>14</v>
      </c>
      <c r="C12" s="13" t="n">
        <v>3</v>
      </c>
      <c r="D12" s="13" t="n">
        <v>5</v>
      </c>
      <c r="E12" s="13" t="n">
        <v>5</v>
      </c>
      <c r="F12" s="12" t="n">
        <f aca="false">C12*D12*E12</f>
        <v>75</v>
      </c>
    </row>
    <row r="13" customFormat="false" ht="12.75" hidden="false" customHeight="true" outlineLevel="0" collapsed="false">
      <c r="B13" s="12"/>
      <c r="C13" s="13"/>
      <c r="D13" s="13"/>
      <c r="E13" s="13"/>
      <c r="F13" s="12"/>
    </row>
    <row r="14" customFormat="false" ht="12.75" hidden="false" customHeight="true" outlineLevel="0" collapsed="false">
      <c r="B14" s="14"/>
      <c r="C14" s="12" t="s">
        <v>15</v>
      </c>
      <c r="D14" s="12" t="s">
        <v>16</v>
      </c>
      <c r="E14" s="15" t="s">
        <v>17</v>
      </c>
      <c r="F14" s="12" t="s">
        <v>18</v>
      </c>
    </row>
    <row r="15" customFormat="false" ht="12.75" hidden="false" customHeight="true" outlineLevel="0" collapsed="false">
      <c r="B15" s="16"/>
      <c r="C15" s="17" t="n">
        <f aca="false">SUM(F6:F13)</f>
        <v>6027</v>
      </c>
      <c r="D15" s="12" t="n">
        <f aca="false">C15*30/1000</f>
        <v>180.81</v>
      </c>
      <c r="E15" s="15" t="n">
        <f aca="false">D15*12</f>
        <v>2169.72</v>
      </c>
      <c r="F15" s="14" t="n">
        <f aca="false">(C11*D11)+(C12*D12)+(C6*D6)+(C7*D7)+(C8*D8)+(C9*D9)+(C10*D10)</f>
        <v>2258</v>
      </c>
    </row>
    <row r="16" customFormat="false" ht="12.75" hidden="false" customHeight="true" outlineLevel="0" collapsed="false">
      <c r="B16" s="18"/>
      <c r="C16" s="18"/>
      <c r="D16" s="19"/>
      <c r="E16" s="18"/>
      <c r="F16" s="18"/>
    </row>
    <row r="17" customFormat="false" ht="24" hidden="false" customHeight="true" outlineLevel="0" collapsed="false">
      <c r="B17" s="20" t="s">
        <v>19</v>
      </c>
      <c r="C17" s="21"/>
      <c r="D17" s="21"/>
      <c r="E17" s="21"/>
      <c r="F17" s="21"/>
    </row>
    <row r="18" customFormat="false" ht="12.75" hidden="false" customHeight="true" outlineLevel="0" collapsed="false"/>
    <row r="19" customFormat="false" ht="12.75" hidden="false" customHeight="true" outlineLevel="0" collapsed="false">
      <c r="B19" s="22" t="s">
        <v>20</v>
      </c>
      <c r="C19" s="22" t="s">
        <v>21</v>
      </c>
      <c r="D19" s="22" t="s">
        <v>22</v>
      </c>
      <c r="E19" s="22" t="s">
        <v>23</v>
      </c>
      <c r="F19" s="23"/>
    </row>
    <row r="20" customFormat="false" ht="12.75" hidden="false" customHeight="true" outlineLevel="0" collapsed="false">
      <c r="B20" s="24" t="n">
        <v>0.12</v>
      </c>
      <c r="C20" s="25" t="n">
        <v>0.02</v>
      </c>
      <c r="D20" s="13" t="n">
        <v>2000</v>
      </c>
      <c r="E20" s="0" t="n">
        <v>5500</v>
      </c>
      <c r="F20" s="26"/>
    </row>
    <row r="21" customFormat="false" ht="12.75" hidden="false" customHeight="true" outlineLevel="0" collapsed="false">
      <c r="B21" s="22" t="s">
        <v>24</v>
      </c>
      <c r="C21" s="22" t="s">
        <v>25</v>
      </c>
      <c r="D21" s="22" t="s">
        <v>26</v>
      </c>
      <c r="E21" s="22" t="s">
        <v>27</v>
      </c>
      <c r="F21" s="23"/>
    </row>
    <row r="22" customFormat="false" ht="12.75" hidden="false" customHeight="true" outlineLevel="0" collapsed="false">
      <c r="B22" s="13" t="n">
        <v>280</v>
      </c>
      <c r="C22" s="13" t="n">
        <v>5.41</v>
      </c>
      <c r="D22" s="13" t="n">
        <v>0.9</v>
      </c>
      <c r="E22" s="0" t="n">
        <v>0.02</v>
      </c>
      <c r="F22" s="26"/>
    </row>
    <row r="23" customFormat="false" ht="12.75" hidden="false" customHeight="true" outlineLevel="0" collapsed="false">
      <c r="B23" s="22" t="s">
        <v>28</v>
      </c>
      <c r="C23" s="22" t="s">
        <v>29</v>
      </c>
      <c r="D23" s="22"/>
      <c r="E23" s="22"/>
      <c r="F23" s="23"/>
    </row>
    <row r="24" customFormat="false" ht="12.75" hidden="false" customHeight="true" outlineLevel="0" collapsed="false">
      <c r="B24" s="27" t="n">
        <v>0.01</v>
      </c>
      <c r="C24" s="25" t="n">
        <v>0.015</v>
      </c>
      <c r="D24" s="13"/>
      <c r="F24" s="26"/>
    </row>
    <row r="25" customFormat="false" ht="12.75" hidden="false" customHeight="true" outlineLevel="0" collapsed="false">
      <c r="B25" s="18"/>
      <c r="C25" s="18"/>
      <c r="D25" s="19" t="s">
        <v>30</v>
      </c>
      <c r="E25" s="18"/>
      <c r="F25" s="18"/>
    </row>
    <row r="26" customFormat="false" ht="28.5" hidden="false" customHeight="true" outlineLevel="0" collapsed="false">
      <c r="B26" s="20" t="s">
        <v>31</v>
      </c>
      <c r="C26" s="21"/>
      <c r="D26" s="21"/>
      <c r="E26" s="21"/>
      <c r="F26" s="21"/>
    </row>
    <row r="27" customFormat="false" ht="12.75" hidden="false" customHeight="true" outlineLevel="0" collapsed="false">
      <c r="E27" s="0" t="s">
        <v>32</v>
      </c>
    </row>
    <row r="28" customFormat="false" ht="12.75" hidden="false" customHeight="true" outlineLevel="0" collapsed="false">
      <c r="B28" s="22" t="s">
        <v>33</v>
      </c>
      <c r="C28" s="22" t="s">
        <v>34</v>
      </c>
      <c r="D28" s="28" t="s">
        <v>35</v>
      </c>
      <c r="E28" s="23"/>
      <c r="F28" s="29"/>
    </row>
    <row r="29" customFormat="false" ht="12.75" hidden="false" customHeight="true" outlineLevel="0" collapsed="false">
      <c r="B29" s="30" t="n">
        <f aca="false">ROUNDUP(D20/B22,0)</f>
        <v>8</v>
      </c>
      <c r="C29" s="30" t="n">
        <f aca="false">B29*B22/1000</f>
        <v>2.24</v>
      </c>
      <c r="D29" s="31" t="n">
        <f aca="false">((E20*E22)*12)+(E15*B20)</f>
        <v>1580.3664</v>
      </c>
      <c r="E29" s="32"/>
      <c r="F29" s="33"/>
    </row>
    <row r="30" customFormat="false" ht="12.75" hidden="false" customHeight="true" outlineLevel="0" collapsed="false">
      <c r="B30" s="22" t="s">
        <v>36</v>
      </c>
      <c r="C30" s="22" t="s">
        <v>37</v>
      </c>
      <c r="D30" s="28" t="s">
        <v>38</v>
      </c>
      <c r="E30" s="28" t="s">
        <v>39</v>
      </c>
      <c r="F30" s="29"/>
    </row>
    <row r="31" customFormat="false" ht="12.75" hidden="false" customHeight="true" outlineLevel="0" collapsed="false">
      <c r="B31" s="30" t="n">
        <f aca="false">(C29+(C29*0.2))</f>
        <v>2.688</v>
      </c>
      <c r="C31" s="34" t="n">
        <f aca="false">C29*D22*1000</f>
        <v>2016</v>
      </c>
      <c r="D31" s="31" t="n">
        <f aca="false">D29-(D34-E34)</f>
        <v>1071.98048</v>
      </c>
      <c r="E31" s="31" t="n">
        <f aca="false">D29-D31</f>
        <v>508.38592</v>
      </c>
      <c r="F31" s="33"/>
    </row>
    <row r="32" customFormat="false" ht="12.75" hidden="false" customHeight="true" outlineLevel="0" collapsed="false">
      <c r="C32" s="35"/>
      <c r="E32" s="36"/>
    </row>
    <row r="33" customFormat="false" ht="12.75" hidden="false" customHeight="true" outlineLevel="0" collapsed="false">
      <c r="C33" s="37" t="s">
        <v>40</v>
      </c>
      <c r="D33" s="38" t="s">
        <v>41</v>
      </c>
      <c r="E33" s="38" t="s">
        <v>42</v>
      </c>
      <c r="F33" s="39" t="s">
        <v>43</v>
      </c>
      <c r="G33" s="40" t="s">
        <v>44</v>
      </c>
      <c r="H33" s="40" t="s">
        <v>45</v>
      </c>
      <c r="I33" s="40" t="s">
        <v>41</v>
      </c>
    </row>
    <row r="34" customFormat="false" ht="12.75" hidden="false" customHeight="true" outlineLevel="0" collapsed="false">
      <c r="B34" s="41" t="s">
        <v>46</v>
      </c>
      <c r="C34" s="42" t="n">
        <f aca="false">C$29*C$22*365</f>
        <v>4423.216</v>
      </c>
      <c r="D34" s="43" t="n">
        <f aca="false">C34*B$20</f>
        <v>530.78592</v>
      </c>
      <c r="E34" s="43" t="n">
        <f aca="false">C29*1000*B24</f>
        <v>22.4</v>
      </c>
      <c r="F34" s="44" t="n">
        <f aca="false">$C$31-$D$34+E34</f>
        <v>1507.61408</v>
      </c>
      <c r="G34" s="45" t="n">
        <f aca="false">D29</f>
        <v>1580.3664</v>
      </c>
      <c r="H34" s="45" t="n">
        <f aca="false">D31</f>
        <v>1071.98048</v>
      </c>
      <c r="I34" s="45" t="n">
        <f aca="false">G34-H34</f>
        <v>508.38592</v>
      </c>
      <c r="K34" s="46"/>
      <c r="L34" s="46"/>
    </row>
    <row r="35" customFormat="false" ht="12.75" hidden="false" customHeight="true" outlineLevel="0" collapsed="false">
      <c r="B35" s="41" t="s">
        <v>47</v>
      </c>
      <c r="C35" s="47" t="n">
        <f aca="false">C34-(C34*0.8/100)</f>
        <v>4387.830272</v>
      </c>
      <c r="D35" s="48" t="n">
        <f aca="false">C35*(B$20+(B$20*C$20/100))</f>
        <v>526.644940566528</v>
      </c>
      <c r="E35" s="48" t="n">
        <f aca="false">E34+(E34*C$24/100)</f>
        <v>22.40336</v>
      </c>
      <c r="F35" s="49" t="n">
        <f aca="false">$F34-$D35+E35</f>
        <v>1003.37249943347</v>
      </c>
      <c r="G35" s="45" t="n">
        <f aca="false">G34+(G34*C$20/100)</f>
        <v>1580.68247328</v>
      </c>
      <c r="H35" s="45" t="n">
        <f aca="false">G35-(D35-E35)</f>
        <v>1076.44089271347</v>
      </c>
      <c r="I35" s="45" t="n">
        <f aca="false">G35-H35</f>
        <v>504.241580566528</v>
      </c>
      <c r="K35" s="50" t="n">
        <f aca="false">B20+(B20*(C20/100))</f>
        <v>0.120024</v>
      </c>
      <c r="L35" s="50" t="n">
        <f aca="false">C20+(C20*(D20/100))</f>
        <v>0.42</v>
      </c>
    </row>
    <row r="36" customFormat="false" ht="12.75" hidden="false" customHeight="true" outlineLevel="0" collapsed="false">
      <c r="B36" s="41" t="s">
        <v>48</v>
      </c>
      <c r="C36" s="47" t="n">
        <f aca="false">C35-(C35*0.8/100)</f>
        <v>4352.727629824</v>
      </c>
      <c r="D36" s="48" t="n">
        <f aca="false">C36*K36</f>
        <v>522.536267398204</v>
      </c>
      <c r="E36" s="48" t="n">
        <f aca="false">E35+(E35*C$24/100)</f>
        <v>22.406720504</v>
      </c>
      <c r="F36" s="49" t="n">
        <f aca="false">$F35-$D36+E36</f>
        <v>503.242952539268</v>
      </c>
      <c r="G36" s="45" t="n">
        <f aca="false">G35+(G35*C$20/100)</f>
        <v>1580.99860977466</v>
      </c>
      <c r="H36" s="45" t="n">
        <f aca="false">G36-(D36-E36)</f>
        <v>1080.86906288045</v>
      </c>
      <c r="I36" s="45" t="n">
        <f aca="false">G36-H36</f>
        <v>500.129546894204</v>
      </c>
      <c r="K36" s="50" t="n">
        <f aca="false">K35+(K35*($C$20/100))</f>
        <v>0.1200480048</v>
      </c>
      <c r="L36" s="50" t="n">
        <f aca="false">L35+(L35*($C$20/100))</f>
        <v>0.420084</v>
      </c>
    </row>
    <row r="37" customFormat="false" ht="12.75" hidden="false" customHeight="true" outlineLevel="0" collapsed="false">
      <c r="B37" s="41" t="s">
        <v>49</v>
      </c>
      <c r="C37" s="47" t="n">
        <f aca="false">C36-(C36*0.8/100)</f>
        <v>4317.90580878541</v>
      </c>
      <c r="D37" s="48" t="n">
        <f aca="false">C37*K37</f>
        <v>518.459648454471</v>
      </c>
      <c r="E37" s="48" t="n">
        <f aca="false">E36+(E36*C$24/100)</f>
        <v>22.4100815120756</v>
      </c>
      <c r="F37" s="49" t="n">
        <f aca="false">$F36-$D37+E37</f>
        <v>7.19338559687289</v>
      </c>
      <c r="G37" s="45" t="n">
        <f aca="false">G36+(G36*C$20/100)</f>
        <v>1581.31480949661</v>
      </c>
      <c r="H37" s="45" t="n">
        <f aca="false">G37-(D37-E37)</f>
        <v>1085.26524255422</v>
      </c>
      <c r="I37" s="45" t="n">
        <f aca="false">G37-H37</f>
        <v>496.049566942395</v>
      </c>
      <c r="K37" s="50" t="n">
        <f aca="false">K36+(K36*($C$20/100))</f>
        <v>0.12007201440096</v>
      </c>
      <c r="L37" s="50" t="n">
        <f aca="false">L36+(L36*($C$20/100))</f>
        <v>0.4201680168</v>
      </c>
    </row>
    <row r="38" customFormat="false" ht="12.75" hidden="false" customHeight="true" outlineLevel="0" collapsed="false">
      <c r="B38" s="41" t="s">
        <v>50</v>
      </c>
      <c r="C38" s="47" t="n">
        <f aca="false">C37-(C37*0.8/100)</f>
        <v>4283.36256231512</v>
      </c>
      <c r="D38" s="48" t="n">
        <f aca="false">C38*K38</f>
        <v>514.414833661087</v>
      </c>
      <c r="E38" s="48" t="n">
        <f aca="false">E37+(E37*C$24/100)</f>
        <v>22.4134430243024</v>
      </c>
      <c r="F38" s="49" t="n">
        <f aca="false">$F37-$D38+E38</f>
        <v>-484.808005039912</v>
      </c>
      <c r="G38" s="45" t="n">
        <f aca="false">G37+(G37*C$20/100)</f>
        <v>1581.63107245851</v>
      </c>
      <c r="H38" s="45" t="n">
        <f aca="false">G38-(D38-E38)</f>
        <v>1089.62968182173</v>
      </c>
      <c r="I38" s="45" t="n">
        <f aca="false">G38-H38</f>
        <v>492.001390636785</v>
      </c>
      <c r="K38" s="50" t="n">
        <f aca="false">K37+(K37*($C$20/100))</f>
        <v>0.12009602880384</v>
      </c>
      <c r="L38" s="50" t="n">
        <f aca="false">L37+(L37*($C$20/100))</f>
        <v>0.42025205040336</v>
      </c>
    </row>
    <row r="39" customFormat="false" ht="12.75" hidden="false" customHeight="true" outlineLevel="0" collapsed="false">
      <c r="B39" s="41" t="s">
        <v>51</v>
      </c>
      <c r="C39" s="47" t="n">
        <f aca="false">C38-(C38*0.8/100)</f>
        <v>4249.0956618166</v>
      </c>
      <c r="D39" s="48" t="n">
        <f aca="false">C39*K39</f>
        <v>510.401574894797</v>
      </c>
      <c r="E39" s="48" t="n">
        <f aca="false">E38+(E38*C$24/100)</f>
        <v>22.4168050407561</v>
      </c>
      <c r="F39" s="49" t="n">
        <f aca="false">$F38-$D39+E39</f>
        <v>-972.792774893953</v>
      </c>
      <c r="G39" s="45" t="n">
        <f aca="false">G38+(G38*C$20/100)</f>
        <v>1581.947398673</v>
      </c>
      <c r="H39" s="45" t="n">
        <f aca="false">G39-(D39-E39)</f>
        <v>1093.96262881896</v>
      </c>
      <c r="I39" s="45" t="n">
        <f aca="false">G39-H39</f>
        <v>487.984769854041</v>
      </c>
      <c r="K39" s="50" t="n">
        <f aca="false">K38+(K38*($C$20/100))</f>
        <v>0.120120048009601</v>
      </c>
      <c r="L39" s="50" t="n">
        <f aca="false">L38+(L38*($C$20/100))</f>
        <v>0.420336100813441</v>
      </c>
    </row>
    <row r="40" customFormat="false" ht="12.75" hidden="false" customHeight="true" outlineLevel="0" collapsed="false">
      <c r="B40" s="41" t="s">
        <v>52</v>
      </c>
      <c r="C40" s="47" t="n">
        <f aca="false">C39-(C39*0.8/100)</f>
        <v>4215.10289652207</v>
      </c>
      <c r="D40" s="48" t="n">
        <f aca="false">C40*K40</f>
        <v>506.419625968098</v>
      </c>
      <c r="E40" s="48" t="n">
        <f aca="false">E39+(E39*C$24/100)</f>
        <v>22.4201675615122</v>
      </c>
      <c r="F40" s="49" t="n">
        <f aca="false">$F39-$D40+E40</f>
        <v>-1456.79223330054</v>
      </c>
      <c r="G40" s="45" t="n">
        <f aca="false">G39+(G39*C$20/100)</f>
        <v>1582.26378815274</v>
      </c>
      <c r="H40" s="45" t="n">
        <f aca="false">G40-(D40-E40)</f>
        <v>1098.26432974615</v>
      </c>
      <c r="I40" s="45" t="n">
        <f aca="false">G40-H40</f>
        <v>483.999458406586</v>
      </c>
      <c r="K40" s="50" t="n">
        <f aca="false">K39+(K39*($C$20/100))</f>
        <v>0.120144072019203</v>
      </c>
      <c r="L40" s="50" t="n">
        <f aca="false">L39+(L39*($C$20/100))</f>
        <v>0.420420168033603</v>
      </c>
    </row>
    <row r="41" customFormat="false" ht="12.75" hidden="false" customHeight="true" outlineLevel="0" collapsed="false">
      <c r="B41" s="41" t="s">
        <v>53</v>
      </c>
      <c r="C41" s="47" t="n">
        <f aca="false">C40-(C40*0.8/100)</f>
        <v>4181.38207334989</v>
      </c>
      <c r="D41" s="48" t="n">
        <f aca="false">C41*K41</f>
        <v>502.468742614145</v>
      </c>
      <c r="E41" s="48" t="n">
        <f aca="false">E40+(E40*C$24/100)</f>
        <v>22.4235305866464</v>
      </c>
      <c r="F41" s="49" t="n">
        <f aca="false">$F40-$D41+E41</f>
        <v>-1936.83744532804</v>
      </c>
      <c r="G41" s="45" t="n">
        <f aca="false">G40+(G40*C$20/100)</f>
        <v>1582.58024091037</v>
      </c>
      <c r="H41" s="45" t="n">
        <f aca="false">G41-(D41-E41)</f>
        <v>1102.53502888287</v>
      </c>
      <c r="I41" s="45" t="n">
        <f aca="false">G41-H41</f>
        <v>480.045212027499</v>
      </c>
      <c r="K41" s="50" t="n">
        <f aca="false">K40+(K40*($C$20/100))</f>
        <v>0.120168100833607</v>
      </c>
      <c r="L41" s="50" t="n">
        <f aca="false">L40+(L40*($C$20/100))</f>
        <v>0.42050425206721</v>
      </c>
    </row>
    <row r="42" customFormat="false" ht="12.75" hidden="false" customHeight="true" outlineLevel="0" collapsed="false">
      <c r="B42" s="41" t="s">
        <v>54</v>
      </c>
      <c r="C42" s="47" t="n">
        <f aca="false">C41-(C41*0.8/100)</f>
        <v>4147.9310167631</v>
      </c>
      <c r="D42" s="48" t="n">
        <f aca="false">C42*K42</f>
        <v>498.548682471768</v>
      </c>
      <c r="E42" s="48" t="n">
        <f aca="false">E41+(E41*C$24/100)</f>
        <v>22.4268941162344</v>
      </c>
      <c r="F42" s="49" t="n">
        <f aca="false">$F41-$D42+E42</f>
        <v>-2412.95923368357</v>
      </c>
      <c r="G42" s="45" t="n">
        <f aca="false">G41+(G41*C$20/100)</f>
        <v>1582.89675695855</v>
      </c>
      <c r="H42" s="45" t="n">
        <f aca="false">G42-(D42-E42)</f>
        <v>1106.77496860302</v>
      </c>
      <c r="I42" s="45" t="n">
        <f aca="false">G42-H42</f>
        <v>476.121788355533</v>
      </c>
      <c r="K42" s="50" t="n">
        <f aca="false">K41+(K41*($C$20/100))</f>
        <v>0.120192134453773</v>
      </c>
      <c r="L42" s="50" t="n">
        <f aca="false">L41+(L41*($C$20/100))</f>
        <v>0.420588352917624</v>
      </c>
    </row>
    <row r="43" customFormat="false" ht="12.75" hidden="false" customHeight="true" outlineLevel="0" collapsed="false">
      <c r="B43" s="41" t="s">
        <v>55</v>
      </c>
      <c r="C43" s="47" t="n">
        <f aca="false">C42-(C42*0.8/100)</f>
        <v>4114.74756862899</v>
      </c>
      <c r="D43" s="48" t="n">
        <f aca="false">C43*K43</f>
        <v>494.659205070595</v>
      </c>
      <c r="E43" s="48" t="n">
        <f aca="false">E42+(E42*C$24/100)</f>
        <v>22.4302581503518</v>
      </c>
      <c r="F43" s="49" t="n">
        <f aca="false">$F42-$D43+E43</f>
        <v>-2885.18818060381</v>
      </c>
      <c r="G43" s="45" t="n">
        <f aca="false">G42+(G42*C$20/100)</f>
        <v>1583.21333630994</v>
      </c>
      <c r="H43" s="45" t="n">
        <f aca="false">G43-(D43-E43)</f>
        <v>1110.9843893897</v>
      </c>
      <c r="I43" s="45" t="n">
        <f aca="false">G43-H43</f>
        <v>472.228946920243</v>
      </c>
      <c r="K43" s="50" t="n">
        <f aca="false">K42+(K42*($C$20/100))</f>
        <v>0.120216172880664</v>
      </c>
      <c r="L43" s="50" t="n">
        <f aca="false">L42+(L42*($C$20/100))</f>
        <v>0.420672470588207</v>
      </c>
    </row>
    <row r="44" customFormat="false" ht="12.75" hidden="false" customHeight="true" outlineLevel="0" collapsed="false">
      <c r="B44" s="41" t="s">
        <v>56</v>
      </c>
      <c r="C44" s="47" t="n">
        <f aca="false">C43-(C43*0.8/100)</f>
        <v>4081.82958807996</v>
      </c>
      <c r="D44" s="48" t="n">
        <f aca="false">C44*K44</f>
        <v>490.800071816317</v>
      </c>
      <c r="E44" s="48" t="n">
        <f aca="false">E43+(E43*C$24/100)</f>
        <v>22.4336226890744</v>
      </c>
      <c r="F44" s="49" t="n">
        <f aca="false">$F43-$D44+E44</f>
        <v>-3353.55462973106</v>
      </c>
      <c r="G44" s="45" t="n">
        <f aca="false">G43+(G43*C$20/100)</f>
        <v>1583.5299789772</v>
      </c>
      <c r="H44" s="45" t="n">
        <f aca="false">G44-(D44-E44)</f>
        <v>1115.16352984996</v>
      </c>
      <c r="I44" s="45" t="n">
        <f aca="false">G44-H44</f>
        <v>468.366449127243</v>
      </c>
      <c r="K44" s="50" t="n">
        <f aca="false">K43+(K43*($C$20/100))</f>
        <v>0.12024021611524</v>
      </c>
      <c r="L44" s="50" t="n">
        <f aca="false">L43+(L43*($C$20/100))</f>
        <v>0.420756605082325</v>
      </c>
    </row>
    <row r="45" customFormat="false" ht="12.75" hidden="false" customHeight="true" outlineLevel="0" collapsed="false">
      <c r="B45" s="41" t="s">
        <v>57</v>
      </c>
      <c r="C45" s="47" t="n">
        <f aca="false">C44-(C44*0.8/100)</f>
        <v>4049.17495137532</v>
      </c>
      <c r="D45" s="48" t="n">
        <f aca="false">C45*K45</f>
        <v>486.971045976035</v>
      </c>
      <c r="E45" s="48" t="n">
        <f aca="false">E44+(E44*C$24/100)</f>
        <v>22.4369877324777</v>
      </c>
      <c r="F45" s="49" t="n">
        <f aca="false">$F44-$D45+E45</f>
        <v>-3818.08868797461</v>
      </c>
      <c r="G45" s="45" t="n">
        <f aca="false">G44+(G44*C$20/100)</f>
        <v>1583.846684973</v>
      </c>
      <c r="H45" s="45" t="n">
        <f aca="false">G45-(D45-E45)</f>
        <v>1119.31262672944</v>
      </c>
      <c r="I45" s="45" t="n">
        <f aca="false">G45-H45</f>
        <v>464.534058243557</v>
      </c>
      <c r="K45" s="50" t="n">
        <f aca="false">K44+(K44*($C$20/100))</f>
        <v>0.120264264158463</v>
      </c>
      <c r="L45" s="50" t="n">
        <f aca="false">L44+(L44*($C$20/100))</f>
        <v>0.420840756403341</v>
      </c>
    </row>
    <row r="46" customFormat="false" ht="12.75" hidden="false" customHeight="true" outlineLevel="0" collapsed="false">
      <c r="B46" s="41" t="s">
        <v>58</v>
      </c>
      <c r="C46" s="47" t="n">
        <f aca="false">C45-(C45*0.8/100)</f>
        <v>4016.78155176432</v>
      </c>
      <c r="D46" s="48" t="n">
        <f aca="false">C46*K46</f>
        <v>483.171892663748</v>
      </c>
      <c r="E46" s="48" t="n">
        <f aca="false">E45+(E45*C$24/100)</f>
        <v>22.4403532806376</v>
      </c>
      <c r="F46" s="49" t="n">
        <f aca="false">$F45-$D46+E46</f>
        <v>-4278.82022735772</v>
      </c>
      <c r="G46" s="45" t="n">
        <f aca="false">G45+(G45*C$20/100)</f>
        <v>1584.16345430999</v>
      </c>
      <c r="H46" s="45" t="n">
        <f aca="false">G46-(D46-E46)</f>
        <v>1123.43191492688</v>
      </c>
      <c r="I46" s="45" t="n">
        <f aca="false">G46-H46</f>
        <v>460.73153938311</v>
      </c>
      <c r="K46" s="50" t="n">
        <f aca="false">K45+(K45*($C$20/100))</f>
        <v>0.120288317011295</v>
      </c>
      <c r="L46" s="50" t="n">
        <f aca="false">L45+(L45*($C$20/100))</f>
        <v>0.420924924554622</v>
      </c>
    </row>
    <row r="47" customFormat="false" ht="12.75" hidden="false" customHeight="true" outlineLevel="0" collapsed="false">
      <c r="B47" s="41" t="s">
        <v>59</v>
      </c>
      <c r="C47" s="47" t="n">
        <f aca="false">C46-(C46*0.8/100)</f>
        <v>3984.6472993502</v>
      </c>
      <c r="D47" s="48" t="n">
        <f aca="false">C47*K47</f>
        <v>479.402378825942</v>
      </c>
      <c r="E47" s="48" t="n">
        <f aca="false">E46+(E46*C$24/100)</f>
        <v>22.4437193336297</v>
      </c>
      <c r="F47" s="49" t="n">
        <f aca="false">$F46-$D47+E47</f>
        <v>-4735.77888685004</v>
      </c>
      <c r="G47" s="45" t="n">
        <f aca="false">G46+(G46*C$20/100)</f>
        <v>1584.48028700086</v>
      </c>
      <c r="H47" s="45" t="n">
        <f aca="false">G47-(D47-E47)</f>
        <v>1127.52162750854</v>
      </c>
      <c r="I47" s="45" t="n">
        <f aca="false">G47-H47</f>
        <v>456.958659492312</v>
      </c>
      <c r="K47" s="50" t="n">
        <f aca="false">K46+(K46*($C$20/100))</f>
        <v>0.120312374674697</v>
      </c>
      <c r="L47" s="50" t="n">
        <f aca="false">L46+(L46*($C$20/100))</f>
        <v>0.421009109539533</v>
      </c>
    </row>
    <row r="48" customFormat="false" ht="12.75" hidden="false" customHeight="true" outlineLevel="0" collapsed="false">
      <c r="B48" s="41" t="s">
        <v>60</v>
      </c>
      <c r="C48" s="47" t="n">
        <f aca="false">C47-(C47*0.8/100)</f>
        <v>3952.7701209554</v>
      </c>
      <c r="D48" s="48" t="n">
        <f aca="false">C48*K48</f>
        <v>475.662273227294</v>
      </c>
      <c r="E48" s="48" t="n">
        <f aca="false">E47+(E47*C$24/100)</f>
        <v>22.4470858915298</v>
      </c>
      <c r="F48" s="49" t="n">
        <f aca="false">$F47-$D48+E48</f>
        <v>-5188.9940741858</v>
      </c>
      <c r="G48" s="45" t="n">
        <f aca="false">G47+(G47*C$20/100)</f>
        <v>1584.79718305826</v>
      </c>
      <c r="H48" s="45" t="n">
        <f aca="false">G48-(D48-E48)</f>
        <v>1131.58199572249</v>
      </c>
      <c r="I48" s="45" t="n">
        <f aca="false">G48-H48</f>
        <v>453.215187335764</v>
      </c>
      <c r="K48" s="50" t="n">
        <f aca="false">K47+(K47*($C$20/100))</f>
        <v>0.120336437149632</v>
      </c>
      <c r="L48" s="50" t="n">
        <f aca="false">L47+(L47*($C$20/100))</f>
        <v>0.421093311361441</v>
      </c>
    </row>
    <row r="49" customFormat="false" ht="12.75" hidden="false" customHeight="true" outlineLevel="0" collapsed="false">
      <c r="B49" s="41" t="s">
        <v>61</v>
      </c>
      <c r="C49" s="47" t="n">
        <f aca="false">C48-(C48*0.8/100)</f>
        <v>3921.14795998776</v>
      </c>
      <c r="D49" s="48" t="n">
        <f aca="false">C49*K49</f>
        <v>471.951346436484</v>
      </c>
      <c r="E49" s="48" t="n">
        <f aca="false">E48+(E48*C$24/100)</f>
        <v>22.4504529544135</v>
      </c>
      <c r="F49" s="49" t="n">
        <f aca="false">$F48-$D49+E49</f>
        <v>-5638.49496766787</v>
      </c>
      <c r="G49" s="45" t="n">
        <f aca="false">G48+(G48*C$20/100)</f>
        <v>1585.11414249487</v>
      </c>
      <c r="H49" s="45" t="n">
        <f aca="false">G49-(D49-E49)</f>
        <v>1135.6132490128</v>
      </c>
      <c r="I49" s="45" t="n">
        <f aca="false">G49-H49</f>
        <v>449.500893482071</v>
      </c>
      <c r="K49" s="50" t="n">
        <f aca="false">K48+(K48*($C$20/100))</f>
        <v>0.120360504437062</v>
      </c>
      <c r="L49" s="50" t="n">
        <f aca="false">L48+(L48*($C$20/100))</f>
        <v>0.421177530023713</v>
      </c>
    </row>
    <row r="50" customFormat="false" ht="12.75" hidden="false" customHeight="true" outlineLevel="0" collapsed="false">
      <c r="B50" s="41" t="s">
        <v>62</v>
      </c>
      <c r="C50" s="47" t="n">
        <f aca="false">C49-(C49*0.8/100)</f>
        <v>3889.77877630785</v>
      </c>
      <c r="D50" s="48" t="n">
        <f aca="false">C50*K50</f>
        <v>468.269370812124</v>
      </c>
      <c r="E50" s="48" t="n">
        <f aca="false">E49+(E49*C$24/100)</f>
        <v>22.4538205223566</v>
      </c>
      <c r="F50" s="49" t="n">
        <f aca="false">$F49-$D50+E50</f>
        <v>-6084.31051795764</v>
      </c>
      <c r="G50" s="45" t="n">
        <f aca="false">G49+(G49*C$20/100)</f>
        <v>1585.43116532337</v>
      </c>
      <c r="H50" s="45" t="n">
        <f aca="false">G50-(D50-E50)</f>
        <v>1139.6156150336</v>
      </c>
      <c r="I50" s="45" t="n">
        <f aca="false">G50-H50</f>
        <v>445.815550289768</v>
      </c>
      <c r="K50" s="50" t="n">
        <f aca="false">K49+(K49*($C$20/100))</f>
        <v>0.12038457653795</v>
      </c>
      <c r="L50" s="50" t="n">
        <f aca="false">L49+(L49*($C$20/100))</f>
        <v>0.421261765529718</v>
      </c>
    </row>
    <row r="51" customFormat="false" ht="12.75" hidden="false" customHeight="true" outlineLevel="0" collapsed="false">
      <c r="B51" s="41" t="s">
        <v>63</v>
      </c>
      <c r="C51" s="47" t="n">
        <f aca="false">C50-(C50*0.8/100)</f>
        <v>3858.66054609739</v>
      </c>
      <c r="D51" s="48" t="n">
        <f aca="false">C51*K51</f>
        <v>464.616120488797</v>
      </c>
      <c r="E51" s="48" t="n">
        <f aca="false">E50+(E50*C$24/100)</f>
        <v>22.457188595435</v>
      </c>
      <c r="F51" s="49" t="n">
        <f aca="false">$F50-$D51+E51</f>
        <v>-6526.469449851</v>
      </c>
      <c r="G51" s="45" t="n">
        <f aca="false">G50+(G50*C$20/100)</f>
        <v>1585.74825155643</v>
      </c>
      <c r="H51" s="45" t="n">
        <f aca="false">G51-(D51-E51)</f>
        <v>1143.58931966307</v>
      </c>
      <c r="I51" s="45" t="n">
        <f aca="false">G51-H51</f>
        <v>442.158931893362</v>
      </c>
      <c r="K51" s="50" t="n">
        <f aca="false">K50+(K50*($C$20/100))</f>
        <v>0.120408653453257</v>
      </c>
      <c r="L51" s="50" t="n">
        <f aca="false">L50+(L50*($C$20/100))</f>
        <v>0.421346017882824</v>
      </c>
    </row>
    <row r="52" customFormat="false" ht="12.75" hidden="false" customHeight="true" outlineLevel="0" collapsed="false">
      <c r="B52" s="41" t="s">
        <v>64</v>
      </c>
      <c r="C52" s="47" t="n">
        <f aca="false">C51-(C51*0.8/100)</f>
        <v>3827.79126172861</v>
      </c>
      <c r="D52" s="48" t="n">
        <f aca="false">C52*K52</f>
        <v>460.991371363191</v>
      </c>
      <c r="E52" s="48" t="n">
        <f aca="false">E51+(E51*C$24/100)</f>
        <v>22.4605571737243</v>
      </c>
      <c r="F52" s="49" t="n">
        <f aca="false">$F51-$D52+E52</f>
        <v>-6965.00026404047</v>
      </c>
      <c r="G52" s="45" t="n">
        <f aca="false">G51+(G51*C$20/100)</f>
        <v>1586.06540120674</v>
      </c>
      <c r="H52" s="45" t="n">
        <f aca="false">G52-(D52-E52)</f>
        <v>1147.53458701727</v>
      </c>
      <c r="I52" s="45" t="n">
        <f aca="false">G52-H52</f>
        <v>438.530814189467</v>
      </c>
      <c r="K52" s="50" t="n">
        <f aca="false">K51+(K51*($C$20/100))</f>
        <v>0.120432735183948</v>
      </c>
      <c r="L52" s="50" t="n">
        <f aca="false">L51+(L51*($C$20/100))</f>
        <v>0.4214302870864</v>
      </c>
    </row>
    <row r="53" customFormat="false" ht="12.75" hidden="false" customHeight="true" outlineLevel="0" collapsed="false">
      <c r="B53" s="41" t="s">
        <v>65</v>
      </c>
      <c r="C53" s="47" t="n">
        <f aca="false">C52-(C52*0.8/100)</f>
        <v>3797.16893163478</v>
      </c>
      <c r="D53" s="48" t="n">
        <f aca="false">C53*K53</f>
        <v>457.394901080364</v>
      </c>
      <c r="E53" s="48" t="n">
        <f aca="false">E52+(E52*C$24/100)</f>
        <v>22.4639262573004</v>
      </c>
      <c r="F53" s="49" t="n">
        <f aca="false">$F52-$D53+E53</f>
        <v>-7399.93123886353</v>
      </c>
      <c r="G53" s="45" t="n">
        <f aca="false">G52+(G52*C$20/100)</f>
        <v>1586.38261428698</v>
      </c>
      <c r="H53" s="45" t="n">
        <f aca="false">G53-(D53-E53)</f>
        <v>1151.45163946392</v>
      </c>
      <c r="I53" s="45" t="n">
        <f aca="false">G53-H53</f>
        <v>434.930974823064</v>
      </c>
      <c r="K53" s="50" t="n">
        <f aca="false">K52+(K52*($C$20/100))</f>
        <v>0.120456821730985</v>
      </c>
      <c r="L53" s="50" t="n">
        <f aca="false">L52+(L52*($C$20/100))</f>
        <v>0.421514573143817</v>
      </c>
    </row>
    <row r="54" customFormat="false" ht="12.75" hidden="false" customHeight="true" outlineLevel="0" collapsed="false">
      <c r="C54" s="46"/>
      <c r="D54" s="46"/>
      <c r="E54" s="46"/>
      <c r="F54" s="46"/>
      <c r="G54" s="50" t="n">
        <f aca="false">K53+(K53*($C$20/100))</f>
        <v>0.120480913095331</v>
      </c>
    </row>
    <row r="55" customFormat="false" ht="12.75" hidden="false" customHeight="true" outlineLevel="0" collapsed="false">
      <c r="B55" s="51" t="s">
        <v>66</v>
      </c>
      <c r="C55" s="52" t="n">
        <f aca="false">SUM(C34:C54)</f>
        <v>82053.0524772868</v>
      </c>
      <c r="D55" s="53" t="n">
        <f aca="false">SUM(D34:D54)</f>
        <v>9864.57021378999</v>
      </c>
      <c r="E55" s="53" t="n">
        <f aca="false">SUM(E34:E54)</f>
        <v>448.638974926458</v>
      </c>
      <c r="F55" s="54" t="n">
        <f aca="false">F53</f>
        <v>-7399.93123886353</v>
      </c>
      <c r="G55" s="53" t="n">
        <f aca="false">SUM(G34:G54)</f>
        <v>31667.5745301152</v>
      </c>
      <c r="H55" s="53" t="n">
        <f aca="false">SUM(H34:H54)</f>
        <v>22251.5228103385</v>
      </c>
      <c r="I55" s="53" t="n">
        <f aca="false">SUM(I34:I54)</f>
        <v>9415.93123886353</v>
      </c>
    </row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hyperlinks>
    <hyperlink ref="B4" r:id="rId2" display="Mas Hojas de Calculo y aplicaciones en mi BLOG"/>
    <hyperlink ref="D25" r:id="rId3" display="CONOCER RADIACION SOLAR"/>
  </hyperlinks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C29" activeCellId="0" sqref="C29"/>
    </sheetView>
  </sheetViews>
  <sheetFormatPr defaultRowHeight="15" zeroHeight="false" outlineLevelRow="0" outlineLevelCol="0"/>
  <cols>
    <col collapsed="false" customWidth="true" hidden="false" outlineLevel="0" max="6" min="1" style="0" width="10.99"/>
    <col collapsed="false" customWidth="true" hidden="false" outlineLevel="0" max="26" min="7" style="0" width="8.71"/>
    <col collapsed="false" customWidth="true" hidden="false" outlineLevel="0" max="1025" min="27" style="0" width="14.43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RowHeight="15" zeroHeight="false" outlineLevelRow="0" outlineLevelCol="0"/>
  <cols>
    <col collapsed="false" customWidth="true" hidden="false" outlineLevel="0" max="6" min="1" style="0" width="10.99"/>
    <col collapsed="false" customWidth="true" hidden="false" outlineLevel="0" max="26" min="7" style="0" width="8.71"/>
    <col collapsed="false" customWidth="true" hidden="false" outlineLevel="0" max="1025" min="27" style="0" width="14.43"/>
  </cols>
  <sheetData>
    <row r="1" customFormat="false" ht="12.75" hidden="false" customHeight="true" outlineLevel="0" collapsed="false"/>
    <row r="2" customFormat="false" ht="12.75" hidden="false" customHeight="true" outlineLevel="0" collapsed="false"/>
    <row r="3" customFormat="false" ht="12.75" hidden="false" customHeight="true" outlineLevel="0" collapsed="false"/>
    <row r="4" customFormat="false" ht="12.75" hidden="false" customHeight="true" outlineLevel="0" collapsed="false"/>
    <row r="5" customFormat="false" ht="12.75" hidden="false" customHeight="true" outlineLevel="0" collapsed="false"/>
    <row r="6" customFormat="false" ht="12.75" hidden="false" customHeight="true" outlineLevel="0" collapsed="false"/>
    <row r="7" customFormat="false" ht="12.75" hidden="false" customHeight="true" outlineLevel="0" collapsed="false"/>
    <row r="8" customFormat="false" ht="12.75" hidden="false" customHeight="true" outlineLevel="0" collapsed="false"/>
    <row r="9" customFormat="false" ht="12.75" hidden="false" customHeight="true" outlineLevel="0" collapsed="false"/>
    <row r="10" customFormat="false" ht="12.75" hidden="false" customHeight="true" outlineLevel="0" collapsed="false"/>
    <row r="11" customFormat="false" ht="12.75" hidden="false" customHeight="true" outlineLevel="0" collapsed="false"/>
    <row r="12" customFormat="false" ht="12.75" hidden="false" customHeight="true" outlineLevel="0" collapsed="false"/>
    <row r="13" customFormat="false" ht="12.75" hidden="false" customHeight="true" outlineLevel="0" collapsed="false"/>
    <row r="14" customFormat="false" ht="12.75" hidden="false" customHeight="true" outlineLevel="0" collapsed="false"/>
    <row r="15" customFormat="false" ht="12.75" hidden="false" customHeight="true" outlineLevel="0" collapsed="false"/>
    <row r="16" customFormat="false" ht="12.75" hidden="false" customHeight="true" outlineLevel="0" collapsed="false"/>
    <row r="17" customFormat="false" ht="12.75" hidden="false" customHeight="true" outlineLevel="0" collapsed="false"/>
    <row r="18" customFormat="false" ht="12.75" hidden="false" customHeight="true" outlineLevel="0" collapsed="false"/>
    <row r="19" customFormat="false" ht="12.75" hidden="false" customHeight="true" outlineLevel="0" collapsed="false"/>
    <row r="20" customFormat="false" ht="12.75" hidden="false" customHeight="true" outlineLevel="0" collapsed="false"/>
    <row r="21" customFormat="false" ht="12.75" hidden="false" customHeight="true" outlineLevel="0" collapsed="false"/>
    <row r="22" customFormat="false" ht="12.75" hidden="false" customHeight="true" outlineLevel="0" collapsed="false"/>
    <row r="23" customFormat="false" ht="12.75" hidden="false" customHeight="true" outlineLevel="0" collapsed="false"/>
    <row r="24" customFormat="false" ht="12.75" hidden="false" customHeight="true" outlineLevel="0" collapsed="false"/>
    <row r="25" customFormat="false" ht="12.75" hidden="false" customHeight="true" outlineLevel="0" collapsed="false"/>
    <row r="26" customFormat="false" ht="12.75" hidden="false" customHeight="true" outlineLevel="0" collapsed="false"/>
    <row r="27" customFormat="false" ht="12.75" hidden="false" customHeight="true" outlineLevel="0" collapsed="false"/>
    <row r="28" customFormat="false" ht="12.75" hidden="false" customHeight="true" outlineLevel="0" collapsed="false"/>
    <row r="29" customFormat="false" ht="12.75" hidden="false" customHeight="true" outlineLevel="0" collapsed="false"/>
    <row r="30" customFormat="false" ht="12.75" hidden="false" customHeight="true" outlineLevel="0" collapsed="false"/>
    <row r="31" customFormat="false" ht="12.75" hidden="false" customHeight="true" outlineLevel="0" collapsed="false"/>
    <row r="32" customFormat="false" ht="12.75" hidden="false" customHeight="true" outlineLevel="0" collapsed="false"/>
    <row r="33" customFormat="false" ht="12.75" hidden="false" customHeight="true" outlineLevel="0" collapsed="false"/>
    <row r="34" customFormat="false" ht="12.75" hidden="false" customHeight="true" outlineLevel="0" collapsed="false"/>
    <row r="35" customFormat="false" ht="12.75" hidden="false" customHeight="true" outlineLevel="0" collapsed="false"/>
    <row r="36" customFormat="false" ht="12.75" hidden="false" customHeight="true" outlineLevel="0" collapsed="false"/>
    <row r="37" customFormat="false" ht="12.75" hidden="false" customHeight="true" outlineLevel="0" collapsed="false"/>
    <row r="38" customFormat="false" ht="12.75" hidden="false" customHeight="true" outlineLevel="0" collapsed="false"/>
    <row r="39" customFormat="false" ht="12.75" hidden="false" customHeight="true" outlineLevel="0" collapsed="false"/>
    <row r="40" customFormat="false" ht="12.75" hidden="false" customHeight="true" outlineLevel="0" collapsed="false"/>
    <row r="41" customFormat="false" ht="12.75" hidden="false" customHeight="true" outlineLevel="0" collapsed="false"/>
    <row r="42" customFormat="false" ht="12.75" hidden="false" customHeight="true" outlineLevel="0" collapsed="false"/>
    <row r="43" customFormat="false" ht="12.75" hidden="false" customHeight="true" outlineLevel="0" collapsed="false"/>
    <row r="44" customFormat="false" ht="12.75" hidden="false" customHeight="true" outlineLevel="0" collapsed="false"/>
    <row r="45" customFormat="false" ht="12.75" hidden="false" customHeight="true" outlineLevel="0" collapsed="false"/>
    <row r="46" customFormat="false" ht="12.75" hidden="false" customHeight="true" outlineLevel="0" collapsed="false"/>
    <row r="47" customFormat="false" ht="12.75" hidden="false" customHeight="true" outlineLevel="0" collapsed="false"/>
    <row r="48" customFormat="false" ht="12.75" hidden="false" customHeight="true" outlineLevel="0" collapsed="false"/>
    <row r="49" customFormat="false" ht="12.75" hidden="false" customHeight="true" outlineLevel="0" collapsed="false"/>
    <row r="50" customFormat="false" ht="12.75" hidden="false" customHeight="true" outlineLevel="0" collapsed="false"/>
    <row r="51" customFormat="false" ht="12.75" hidden="false" customHeight="true" outlineLevel="0" collapsed="false"/>
    <row r="52" customFormat="false" ht="12.75" hidden="false" customHeight="true" outlineLevel="0" collapsed="false"/>
    <row r="53" customFormat="false" ht="12.75" hidden="false" customHeight="true" outlineLevel="0" collapsed="false"/>
    <row r="54" customFormat="false" ht="12.75" hidden="false" customHeight="true" outlineLevel="0" collapsed="false"/>
    <row r="55" customFormat="false" ht="12.75" hidden="false" customHeight="true" outlineLevel="0" collapsed="false"/>
    <row r="56" customFormat="false" ht="12.75" hidden="false" customHeight="true" outlineLevel="0" collapsed="false"/>
    <row r="57" customFormat="false" ht="12.75" hidden="false" customHeight="true" outlineLevel="0" collapsed="false"/>
    <row r="58" customFormat="false" ht="12.75" hidden="false" customHeight="true" outlineLevel="0" collapsed="false"/>
    <row r="59" customFormat="false" ht="12.75" hidden="false" customHeight="true" outlineLevel="0" collapsed="false"/>
    <row r="60" customFormat="false" ht="12.75" hidden="false" customHeight="true" outlineLevel="0" collapsed="false"/>
    <row r="61" customFormat="false" ht="12.75" hidden="false" customHeight="true" outlineLevel="0" collapsed="false"/>
    <row r="62" customFormat="false" ht="12.75" hidden="false" customHeight="true" outlineLevel="0" collapsed="false"/>
    <row r="63" customFormat="false" ht="12.75" hidden="false" customHeight="true" outlineLevel="0" collapsed="false"/>
    <row r="64" customFormat="false" ht="12.75" hidden="false" customHeight="true" outlineLevel="0" collapsed="false"/>
    <row r="65" customFormat="false" ht="12.75" hidden="false" customHeight="true" outlineLevel="0" collapsed="false"/>
    <row r="66" customFormat="false" ht="12.75" hidden="false" customHeight="true" outlineLevel="0" collapsed="false"/>
    <row r="67" customFormat="false" ht="12.75" hidden="false" customHeight="true" outlineLevel="0" collapsed="false"/>
    <row r="68" customFormat="false" ht="12.75" hidden="false" customHeight="true" outlineLevel="0" collapsed="false"/>
    <row r="69" customFormat="false" ht="12.75" hidden="false" customHeight="true" outlineLevel="0" collapsed="false"/>
    <row r="70" customFormat="false" ht="12.75" hidden="false" customHeight="true" outlineLevel="0" collapsed="false"/>
    <row r="71" customFormat="false" ht="12.75" hidden="false" customHeight="true" outlineLevel="0" collapsed="false"/>
    <row r="72" customFormat="false" ht="12.75" hidden="false" customHeight="true" outlineLevel="0" collapsed="false"/>
    <row r="73" customFormat="false" ht="12.75" hidden="false" customHeight="true" outlineLevel="0" collapsed="false"/>
    <row r="74" customFormat="false" ht="12.75" hidden="false" customHeight="true" outlineLevel="0" collapsed="false"/>
    <row r="75" customFormat="false" ht="12.75" hidden="false" customHeight="true" outlineLevel="0" collapsed="false"/>
    <row r="76" customFormat="false" ht="12.75" hidden="false" customHeight="true" outlineLevel="0" collapsed="false"/>
    <row r="77" customFormat="false" ht="12.75" hidden="false" customHeight="true" outlineLevel="0" collapsed="false"/>
    <row r="78" customFormat="false" ht="12.75" hidden="false" customHeight="true" outlineLevel="0" collapsed="false"/>
    <row r="79" customFormat="false" ht="12.75" hidden="false" customHeight="true" outlineLevel="0" collapsed="false"/>
    <row r="80" customFormat="false" ht="12.75" hidden="false" customHeight="true" outlineLevel="0" collapsed="false"/>
    <row r="81" customFormat="false" ht="12.75" hidden="false" customHeight="true" outlineLevel="0" collapsed="false"/>
    <row r="82" customFormat="false" ht="12.75" hidden="false" customHeight="true" outlineLevel="0" collapsed="false"/>
    <row r="83" customFormat="false" ht="12.75" hidden="false" customHeight="true" outlineLevel="0" collapsed="false"/>
    <row r="84" customFormat="false" ht="12.75" hidden="false" customHeight="true" outlineLevel="0" collapsed="false"/>
    <row r="85" customFormat="false" ht="12.75" hidden="false" customHeight="true" outlineLevel="0" collapsed="false"/>
    <row r="86" customFormat="false" ht="12.75" hidden="false" customHeight="true" outlineLevel="0" collapsed="false"/>
    <row r="87" customFormat="false" ht="12.75" hidden="false" customHeight="true" outlineLevel="0" collapsed="false"/>
    <row r="88" customFormat="false" ht="12.75" hidden="false" customHeight="true" outlineLevel="0" collapsed="false"/>
    <row r="89" customFormat="false" ht="12.75" hidden="false" customHeight="true" outlineLevel="0" collapsed="false"/>
    <row r="90" customFormat="false" ht="12.75" hidden="false" customHeight="true" outlineLevel="0" collapsed="false"/>
    <row r="91" customFormat="false" ht="12.75" hidden="false" customHeight="true" outlineLevel="0" collapsed="false"/>
    <row r="92" customFormat="false" ht="12.75" hidden="false" customHeight="true" outlineLevel="0" collapsed="false"/>
    <row r="93" customFormat="false" ht="12.75" hidden="false" customHeight="true" outlineLevel="0" collapsed="false"/>
    <row r="94" customFormat="false" ht="12.75" hidden="false" customHeight="true" outlineLevel="0" collapsed="false"/>
    <row r="95" customFormat="false" ht="12.75" hidden="false" customHeight="true" outlineLevel="0" collapsed="false"/>
    <row r="96" customFormat="false" ht="12.75" hidden="false" customHeight="true" outlineLevel="0" collapsed="false"/>
    <row r="97" customFormat="false" ht="12.75" hidden="false" customHeight="true" outlineLevel="0" collapsed="false"/>
    <row r="98" customFormat="false" ht="12.75" hidden="false" customHeight="true" outlineLevel="0" collapsed="false"/>
    <row r="99" customFormat="false" ht="12.75" hidden="false" customHeight="true" outlineLevel="0" collapsed="false"/>
    <row r="100" customFormat="false" ht="12.75" hidden="false" customHeight="true" outlineLevel="0" collapsed="false"/>
    <row r="101" customFormat="false" ht="12.75" hidden="false" customHeight="true" outlineLevel="0" collapsed="false"/>
    <row r="102" customFormat="false" ht="12.75" hidden="false" customHeight="true" outlineLevel="0" collapsed="false"/>
    <row r="103" customFormat="false" ht="12.75" hidden="false" customHeight="true" outlineLevel="0" collapsed="false"/>
    <row r="104" customFormat="false" ht="12.75" hidden="false" customHeight="true" outlineLevel="0" collapsed="false"/>
    <row r="105" customFormat="false" ht="12.75" hidden="false" customHeight="true" outlineLevel="0" collapsed="false"/>
    <row r="106" customFormat="false" ht="12.75" hidden="false" customHeight="true" outlineLevel="0" collapsed="false"/>
    <row r="107" customFormat="false" ht="12.75" hidden="false" customHeight="true" outlineLevel="0" collapsed="false"/>
    <row r="108" customFormat="false" ht="12.75" hidden="false" customHeight="true" outlineLevel="0" collapsed="false"/>
    <row r="109" customFormat="false" ht="12.75" hidden="false" customHeight="true" outlineLevel="0" collapsed="false"/>
    <row r="110" customFormat="false" ht="12.75" hidden="false" customHeight="true" outlineLevel="0" collapsed="false"/>
    <row r="111" customFormat="false" ht="12.75" hidden="false" customHeight="true" outlineLevel="0" collapsed="false"/>
    <row r="112" customFormat="false" ht="12.75" hidden="false" customHeight="true" outlineLevel="0" collapsed="false"/>
    <row r="113" customFormat="false" ht="12.75" hidden="false" customHeight="true" outlineLevel="0" collapsed="false"/>
    <row r="114" customFormat="false" ht="12.75" hidden="false" customHeight="true" outlineLevel="0" collapsed="false"/>
    <row r="115" customFormat="false" ht="12.75" hidden="false" customHeight="true" outlineLevel="0" collapsed="false"/>
    <row r="116" customFormat="false" ht="12.75" hidden="false" customHeight="true" outlineLevel="0" collapsed="false"/>
    <row r="117" customFormat="false" ht="12.75" hidden="false" customHeight="true" outlineLevel="0" collapsed="false"/>
    <row r="118" customFormat="false" ht="12.75" hidden="false" customHeight="true" outlineLevel="0" collapsed="false"/>
    <row r="119" customFormat="false" ht="12.75" hidden="false" customHeight="true" outlineLevel="0" collapsed="false"/>
    <row r="120" customFormat="false" ht="12.75" hidden="false" customHeight="true" outlineLevel="0" collapsed="false"/>
    <row r="121" customFormat="false" ht="12.75" hidden="false" customHeight="true" outlineLevel="0" collapsed="false"/>
    <row r="122" customFormat="false" ht="12.75" hidden="false" customHeight="true" outlineLevel="0" collapsed="false"/>
    <row r="123" customFormat="false" ht="12.75" hidden="false" customHeight="true" outlineLevel="0" collapsed="false"/>
    <row r="124" customFormat="false" ht="12.75" hidden="false" customHeight="true" outlineLevel="0" collapsed="false"/>
    <row r="125" customFormat="false" ht="12.75" hidden="false" customHeight="true" outlineLevel="0" collapsed="false"/>
    <row r="126" customFormat="false" ht="12.75" hidden="false" customHeight="true" outlineLevel="0" collapsed="false"/>
    <row r="127" customFormat="false" ht="12.75" hidden="false" customHeight="true" outlineLevel="0" collapsed="false"/>
    <row r="128" customFormat="false" ht="12.75" hidden="false" customHeight="true" outlineLevel="0" collapsed="false"/>
    <row r="129" customFormat="false" ht="12.75" hidden="false" customHeight="true" outlineLevel="0" collapsed="false"/>
    <row r="130" customFormat="false" ht="12.75" hidden="false" customHeight="true" outlineLevel="0" collapsed="false"/>
    <row r="131" customFormat="false" ht="12.75" hidden="false" customHeight="true" outlineLevel="0" collapsed="false"/>
    <row r="132" customFormat="false" ht="12.75" hidden="false" customHeight="true" outlineLevel="0" collapsed="false"/>
    <row r="133" customFormat="false" ht="12.75" hidden="false" customHeight="true" outlineLevel="0" collapsed="false"/>
    <row r="134" customFormat="false" ht="12.75" hidden="false" customHeight="true" outlineLevel="0" collapsed="false"/>
    <row r="135" customFormat="false" ht="12.75" hidden="false" customHeight="true" outlineLevel="0" collapsed="false"/>
    <row r="136" customFormat="false" ht="12.75" hidden="false" customHeight="true" outlineLevel="0" collapsed="false"/>
    <row r="137" customFormat="false" ht="12.75" hidden="false" customHeight="true" outlineLevel="0" collapsed="false"/>
    <row r="138" customFormat="false" ht="12.75" hidden="false" customHeight="true" outlineLevel="0" collapsed="false"/>
    <row r="139" customFormat="false" ht="12.75" hidden="false" customHeight="true" outlineLevel="0" collapsed="false"/>
    <row r="140" customFormat="false" ht="12.75" hidden="false" customHeight="true" outlineLevel="0" collapsed="false"/>
    <row r="141" customFormat="false" ht="12.75" hidden="false" customHeight="true" outlineLevel="0" collapsed="false"/>
    <row r="142" customFormat="false" ht="12.75" hidden="false" customHeight="true" outlineLevel="0" collapsed="false"/>
    <row r="143" customFormat="false" ht="12.75" hidden="false" customHeight="true" outlineLevel="0" collapsed="false"/>
    <row r="144" customFormat="false" ht="12.75" hidden="false" customHeight="true" outlineLevel="0" collapsed="false"/>
    <row r="145" customFormat="false" ht="12.75" hidden="false" customHeight="true" outlineLevel="0" collapsed="false"/>
    <row r="146" customFormat="false" ht="12.75" hidden="false" customHeight="true" outlineLevel="0" collapsed="false"/>
    <row r="147" customFormat="false" ht="12.75" hidden="false" customHeight="true" outlineLevel="0" collapsed="false"/>
    <row r="148" customFormat="false" ht="12.75" hidden="false" customHeight="true" outlineLevel="0" collapsed="false"/>
    <row r="149" customFormat="false" ht="12.75" hidden="false" customHeight="true" outlineLevel="0" collapsed="false"/>
    <row r="150" customFormat="false" ht="12.75" hidden="false" customHeight="true" outlineLevel="0" collapsed="false"/>
    <row r="151" customFormat="false" ht="12.75" hidden="false" customHeight="true" outlineLevel="0" collapsed="false"/>
    <row r="152" customFormat="false" ht="12.75" hidden="false" customHeight="true" outlineLevel="0" collapsed="false"/>
    <row r="153" customFormat="false" ht="12.75" hidden="false" customHeight="true" outlineLevel="0" collapsed="false"/>
    <row r="154" customFormat="false" ht="12.75" hidden="false" customHeight="true" outlineLevel="0" collapsed="false"/>
    <row r="155" customFormat="false" ht="12.75" hidden="false" customHeight="true" outlineLevel="0" collapsed="false"/>
    <row r="156" customFormat="false" ht="12.75" hidden="false" customHeight="true" outlineLevel="0" collapsed="false"/>
    <row r="157" customFormat="false" ht="12.75" hidden="false" customHeight="true" outlineLevel="0" collapsed="false"/>
    <row r="158" customFormat="false" ht="12.75" hidden="false" customHeight="true" outlineLevel="0" collapsed="false"/>
    <row r="159" customFormat="false" ht="12.75" hidden="false" customHeight="true" outlineLevel="0" collapsed="false"/>
    <row r="160" customFormat="false" ht="12.75" hidden="false" customHeight="true" outlineLevel="0" collapsed="false"/>
    <row r="161" customFormat="false" ht="12.75" hidden="false" customHeight="true" outlineLevel="0" collapsed="false"/>
    <row r="162" customFormat="false" ht="12.75" hidden="false" customHeight="true" outlineLevel="0" collapsed="false"/>
    <row r="163" customFormat="false" ht="12.75" hidden="false" customHeight="true" outlineLevel="0" collapsed="false"/>
    <row r="164" customFormat="false" ht="12.75" hidden="false" customHeight="true" outlineLevel="0" collapsed="false"/>
    <row r="165" customFormat="false" ht="12.75" hidden="false" customHeight="true" outlineLevel="0" collapsed="false"/>
    <row r="166" customFormat="false" ht="12.75" hidden="false" customHeight="true" outlineLevel="0" collapsed="false"/>
    <row r="167" customFormat="false" ht="12.75" hidden="false" customHeight="true" outlineLevel="0" collapsed="false"/>
    <row r="168" customFormat="false" ht="12.75" hidden="false" customHeight="true" outlineLevel="0" collapsed="false"/>
    <row r="169" customFormat="false" ht="12.75" hidden="false" customHeight="true" outlineLevel="0" collapsed="false"/>
    <row r="170" customFormat="false" ht="12.75" hidden="false" customHeight="true" outlineLevel="0" collapsed="false"/>
    <row r="171" customFormat="false" ht="12.75" hidden="false" customHeight="true" outlineLevel="0" collapsed="false"/>
    <row r="172" customFormat="false" ht="12.75" hidden="false" customHeight="true" outlineLevel="0" collapsed="false"/>
    <row r="173" customFormat="false" ht="12.75" hidden="false" customHeight="true" outlineLevel="0" collapsed="false"/>
    <row r="174" customFormat="false" ht="12.75" hidden="false" customHeight="true" outlineLevel="0" collapsed="false"/>
    <row r="175" customFormat="false" ht="12.75" hidden="false" customHeight="true" outlineLevel="0" collapsed="false"/>
    <row r="176" customFormat="false" ht="12.75" hidden="false" customHeight="true" outlineLevel="0" collapsed="false"/>
    <row r="177" customFormat="false" ht="12.75" hidden="false" customHeight="true" outlineLevel="0" collapsed="false"/>
    <row r="178" customFormat="false" ht="12.75" hidden="false" customHeight="true" outlineLevel="0" collapsed="false"/>
    <row r="179" customFormat="false" ht="12.75" hidden="false" customHeight="true" outlineLevel="0" collapsed="false"/>
    <row r="180" customFormat="false" ht="12.75" hidden="false" customHeight="true" outlineLevel="0" collapsed="false"/>
    <row r="181" customFormat="false" ht="12.75" hidden="false" customHeight="true" outlineLevel="0" collapsed="false"/>
    <row r="182" customFormat="false" ht="12.75" hidden="false" customHeight="true" outlineLevel="0" collapsed="false"/>
    <row r="183" customFormat="false" ht="12.75" hidden="false" customHeight="true" outlineLevel="0" collapsed="false"/>
    <row r="184" customFormat="false" ht="12.75" hidden="false" customHeight="true" outlineLevel="0" collapsed="false"/>
    <row r="185" customFormat="false" ht="12.75" hidden="false" customHeight="true" outlineLevel="0" collapsed="false"/>
    <row r="186" customFormat="false" ht="12.75" hidden="false" customHeight="true" outlineLevel="0" collapsed="false"/>
    <row r="187" customFormat="false" ht="12.75" hidden="false" customHeight="true" outlineLevel="0" collapsed="false"/>
    <row r="188" customFormat="false" ht="12.75" hidden="false" customHeight="true" outlineLevel="0" collapsed="false"/>
    <row r="189" customFormat="false" ht="12.75" hidden="false" customHeight="true" outlineLevel="0" collapsed="false"/>
    <row r="190" customFormat="false" ht="12.75" hidden="false" customHeight="true" outlineLevel="0" collapsed="false"/>
    <row r="191" customFormat="false" ht="12.75" hidden="false" customHeight="true" outlineLevel="0" collapsed="false"/>
    <row r="192" customFormat="false" ht="12.75" hidden="false" customHeight="true" outlineLevel="0" collapsed="false"/>
    <row r="193" customFormat="false" ht="12.75" hidden="false" customHeight="true" outlineLevel="0" collapsed="false"/>
    <row r="194" customFormat="false" ht="12.75" hidden="false" customHeight="true" outlineLevel="0" collapsed="false"/>
    <row r="195" customFormat="false" ht="12.75" hidden="false" customHeight="true" outlineLevel="0" collapsed="false"/>
    <row r="196" customFormat="false" ht="12.75" hidden="false" customHeight="true" outlineLevel="0" collapsed="false"/>
    <row r="197" customFormat="false" ht="12.75" hidden="false" customHeight="true" outlineLevel="0" collapsed="false"/>
    <row r="198" customFormat="false" ht="12.75" hidden="false" customHeight="true" outlineLevel="0" collapsed="false"/>
    <row r="199" customFormat="false" ht="12.75" hidden="false" customHeight="true" outlineLevel="0" collapsed="false"/>
    <row r="200" customFormat="false" ht="12.75" hidden="false" customHeight="true" outlineLevel="0" collapsed="false"/>
    <row r="201" customFormat="false" ht="12.75" hidden="false" customHeight="true" outlineLevel="0" collapsed="false"/>
    <row r="202" customFormat="false" ht="12.75" hidden="false" customHeight="true" outlineLevel="0" collapsed="false"/>
    <row r="203" customFormat="false" ht="12.75" hidden="false" customHeight="true" outlineLevel="0" collapsed="false"/>
    <row r="204" customFormat="false" ht="12.75" hidden="false" customHeight="true" outlineLevel="0" collapsed="false"/>
    <row r="205" customFormat="false" ht="12.75" hidden="false" customHeight="true" outlineLevel="0" collapsed="false"/>
    <row r="206" customFormat="false" ht="12.75" hidden="false" customHeight="true" outlineLevel="0" collapsed="false"/>
    <row r="207" customFormat="false" ht="12.75" hidden="false" customHeight="true" outlineLevel="0" collapsed="false"/>
    <row r="208" customFormat="false" ht="12.75" hidden="false" customHeight="true" outlineLevel="0" collapsed="false"/>
    <row r="209" customFormat="false" ht="12.75" hidden="false" customHeight="true" outlineLevel="0" collapsed="false"/>
    <row r="210" customFormat="false" ht="12.75" hidden="false" customHeight="true" outlineLevel="0" collapsed="false"/>
    <row r="211" customFormat="false" ht="12.75" hidden="false" customHeight="true" outlineLevel="0" collapsed="false"/>
    <row r="212" customFormat="false" ht="12.75" hidden="false" customHeight="true" outlineLevel="0" collapsed="false"/>
    <row r="213" customFormat="false" ht="12.75" hidden="false" customHeight="true" outlineLevel="0" collapsed="false"/>
    <row r="214" customFormat="false" ht="12.75" hidden="false" customHeight="true" outlineLevel="0" collapsed="false"/>
    <row r="215" customFormat="false" ht="12.75" hidden="false" customHeight="true" outlineLevel="0" collapsed="false"/>
    <row r="216" customFormat="false" ht="12.75" hidden="false" customHeight="true" outlineLevel="0" collapsed="false"/>
    <row r="217" customFormat="false" ht="12.75" hidden="false" customHeight="true" outlineLevel="0" collapsed="false"/>
    <row r="218" customFormat="false" ht="12.75" hidden="false" customHeight="true" outlineLevel="0" collapsed="false"/>
    <row r="219" customFormat="false" ht="12.75" hidden="false" customHeight="true" outlineLevel="0" collapsed="false"/>
    <row r="220" customFormat="false" ht="12.75" hidden="false" customHeight="true" outlineLevel="0" collapsed="false"/>
    <row r="221" customFormat="false" ht="12.75" hidden="false" customHeight="true" outlineLevel="0" collapsed="false"/>
    <row r="222" customFormat="false" ht="12.75" hidden="false" customHeight="true" outlineLevel="0" collapsed="false"/>
    <row r="223" customFormat="false" ht="12.75" hidden="false" customHeight="true" outlineLevel="0" collapsed="false"/>
    <row r="224" customFormat="false" ht="12.75" hidden="false" customHeight="true" outlineLevel="0" collapsed="false"/>
    <row r="225" customFormat="false" ht="12.75" hidden="false" customHeight="true" outlineLevel="0" collapsed="false"/>
    <row r="226" customFormat="false" ht="12.75" hidden="false" customHeight="true" outlineLevel="0" collapsed="false"/>
    <row r="227" customFormat="false" ht="12.75" hidden="false" customHeight="true" outlineLevel="0" collapsed="false"/>
    <row r="228" customFormat="false" ht="12.75" hidden="false" customHeight="true" outlineLevel="0" collapsed="false"/>
    <row r="229" customFormat="false" ht="12.75" hidden="false" customHeight="true" outlineLevel="0" collapsed="false"/>
    <row r="230" customFormat="false" ht="12.75" hidden="false" customHeight="true" outlineLevel="0" collapsed="false"/>
    <row r="231" customFormat="false" ht="12.75" hidden="false" customHeight="true" outlineLevel="0" collapsed="false"/>
    <row r="232" customFormat="false" ht="12.75" hidden="false" customHeight="true" outlineLevel="0" collapsed="false"/>
    <row r="233" customFormat="false" ht="12.75" hidden="false" customHeight="true" outlineLevel="0" collapsed="false"/>
    <row r="234" customFormat="false" ht="12.75" hidden="false" customHeight="true" outlineLevel="0" collapsed="false"/>
    <row r="235" customFormat="false" ht="12.75" hidden="false" customHeight="true" outlineLevel="0" collapsed="false"/>
    <row r="236" customFormat="false" ht="12.75" hidden="false" customHeight="true" outlineLevel="0" collapsed="false"/>
    <row r="237" customFormat="false" ht="12.75" hidden="false" customHeight="true" outlineLevel="0" collapsed="false"/>
    <row r="238" customFormat="false" ht="12.75" hidden="false" customHeight="true" outlineLevel="0" collapsed="false"/>
    <row r="239" customFormat="false" ht="12.75" hidden="false" customHeight="true" outlineLevel="0" collapsed="false"/>
    <row r="240" customFormat="false" ht="12.75" hidden="false" customHeight="true" outlineLevel="0" collapsed="false"/>
    <row r="241" customFormat="false" ht="12.75" hidden="false" customHeight="true" outlineLevel="0" collapsed="false"/>
    <row r="242" customFormat="false" ht="12.75" hidden="false" customHeight="true" outlineLevel="0" collapsed="false"/>
    <row r="243" customFormat="false" ht="12.75" hidden="false" customHeight="true" outlineLevel="0" collapsed="false"/>
    <row r="244" customFormat="false" ht="12.75" hidden="false" customHeight="true" outlineLevel="0" collapsed="false"/>
    <row r="245" customFormat="false" ht="12.75" hidden="false" customHeight="true" outlineLevel="0" collapsed="false"/>
    <row r="246" customFormat="false" ht="12.75" hidden="false" customHeight="true" outlineLevel="0" collapsed="false"/>
    <row r="247" customFormat="false" ht="12.75" hidden="false" customHeight="true" outlineLevel="0" collapsed="false"/>
    <row r="248" customFormat="false" ht="12.75" hidden="false" customHeight="true" outlineLevel="0" collapsed="false"/>
    <row r="249" customFormat="false" ht="12.75" hidden="false" customHeight="true" outlineLevel="0" collapsed="false"/>
    <row r="250" customFormat="false" ht="12.75" hidden="false" customHeight="true" outlineLevel="0" collapsed="false"/>
    <row r="251" customFormat="false" ht="12.75" hidden="false" customHeight="true" outlineLevel="0" collapsed="false"/>
    <row r="252" customFormat="false" ht="12.75" hidden="false" customHeight="true" outlineLevel="0" collapsed="false"/>
    <row r="253" customFormat="false" ht="12.75" hidden="false" customHeight="true" outlineLevel="0" collapsed="false"/>
    <row r="254" customFormat="false" ht="12.75" hidden="false" customHeight="true" outlineLevel="0" collapsed="false"/>
    <row r="255" customFormat="false" ht="12.75" hidden="false" customHeight="true" outlineLevel="0" collapsed="false"/>
    <row r="256" customFormat="false" ht="12.75" hidden="false" customHeight="true" outlineLevel="0" collapsed="false"/>
    <row r="257" customFormat="false" ht="12.75" hidden="false" customHeight="true" outlineLevel="0" collapsed="false"/>
    <row r="258" customFormat="false" ht="12.75" hidden="false" customHeight="true" outlineLevel="0" collapsed="false"/>
    <row r="259" customFormat="false" ht="12.75" hidden="false" customHeight="true" outlineLevel="0" collapsed="false"/>
    <row r="260" customFormat="false" ht="12.75" hidden="false" customHeight="true" outlineLevel="0" collapsed="false"/>
    <row r="261" customFormat="false" ht="12.75" hidden="false" customHeight="true" outlineLevel="0" collapsed="false"/>
    <row r="262" customFormat="false" ht="12.75" hidden="false" customHeight="true" outlineLevel="0" collapsed="false"/>
    <row r="263" customFormat="false" ht="12.75" hidden="false" customHeight="true" outlineLevel="0" collapsed="false"/>
    <row r="264" customFormat="false" ht="12.75" hidden="false" customHeight="true" outlineLevel="0" collapsed="false"/>
    <row r="265" customFormat="false" ht="12.75" hidden="false" customHeight="true" outlineLevel="0" collapsed="false"/>
    <row r="266" customFormat="false" ht="12.75" hidden="false" customHeight="true" outlineLevel="0" collapsed="false"/>
    <row r="267" customFormat="false" ht="12.75" hidden="false" customHeight="true" outlineLevel="0" collapsed="false"/>
    <row r="268" customFormat="false" ht="12.75" hidden="false" customHeight="true" outlineLevel="0" collapsed="false"/>
    <row r="269" customFormat="false" ht="12.75" hidden="false" customHeight="true" outlineLevel="0" collapsed="false"/>
    <row r="270" customFormat="false" ht="12.75" hidden="false" customHeight="true" outlineLevel="0" collapsed="false"/>
    <row r="271" customFormat="false" ht="12.75" hidden="false" customHeight="true" outlineLevel="0" collapsed="false"/>
    <row r="272" customFormat="false" ht="12.75" hidden="false" customHeight="true" outlineLevel="0" collapsed="false"/>
    <row r="273" customFormat="false" ht="12.75" hidden="false" customHeight="true" outlineLevel="0" collapsed="false"/>
    <row r="274" customFormat="false" ht="12.75" hidden="false" customHeight="true" outlineLevel="0" collapsed="false"/>
    <row r="275" customFormat="false" ht="12.75" hidden="false" customHeight="true" outlineLevel="0" collapsed="false"/>
    <row r="276" customFormat="false" ht="12.75" hidden="false" customHeight="true" outlineLevel="0" collapsed="false"/>
    <row r="277" customFormat="false" ht="12.75" hidden="false" customHeight="true" outlineLevel="0" collapsed="false"/>
    <row r="278" customFormat="false" ht="12.75" hidden="false" customHeight="true" outlineLevel="0" collapsed="false"/>
    <row r="279" customFormat="false" ht="12.75" hidden="false" customHeight="true" outlineLevel="0" collapsed="false"/>
    <row r="280" customFormat="false" ht="12.75" hidden="false" customHeight="true" outlineLevel="0" collapsed="false"/>
    <row r="281" customFormat="false" ht="12.75" hidden="false" customHeight="true" outlineLevel="0" collapsed="false"/>
    <row r="282" customFormat="false" ht="12.75" hidden="false" customHeight="true" outlineLevel="0" collapsed="false"/>
    <row r="283" customFormat="false" ht="12.75" hidden="false" customHeight="true" outlineLevel="0" collapsed="false"/>
    <row r="284" customFormat="false" ht="12.75" hidden="false" customHeight="true" outlineLevel="0" collapsed="false"/>
    <row r="285" customFormat="false" ht="12.75" hidden="false" customHeight="true" outlineLevel="0" collapsed="false"/>
    <row r="286" customFormat="false" ht="12.75" hidden="false" customHeight="true" outlineLevel="0" collapsed="false"/>
    <row r="287" customFormat="false" ht="12.75" hidden="false" customHeight="true" outlineLevel="0" collapsed="false"/>
    <row r="288" customFormat="false" ht="12.75" hidden="false" customHeight="true" outlineLevel="0" collapsed="false"/>
    <row r="289" customFormat="false" ht="12.75" hidden="false" customHeight="true" outlineLevel="0" collapsed="false"/>
    <row r="290" customFormat="false" ht="12.75" hidden="false" customHeight="true" outlineLevel="0" collapsed="false"/>
    <row r="291" customFormat="false" ht="12.75" hidden="false" customHeight="true" outlineLevel="0" collapsed="false"/>
    <row r="292" customFormat="false" ht="12.75" hidden="false" customHeight="true" outlineLevel="0" collapsed="false"/>
    <row r="293" customFormat="false" ht="12.75" hidden="false" customHeight="true" outlineLevel="0" collapsed="false"/>
    <row r="294" customFormat="false" ht="12.75" hidden="false" customHeight="true" outlineLevel="0" collapsed="false"/>
    <row r="295" customFormat="false" ht="12.75" hidden="false" customHeight="true" outlineLevel="0" collapsed="false"/>
    <row r="296" customFormat="false" ht="12.75" hidden="false" customHeight="true" outlineLevel="0" collapsed="false"/>
    <row r="297" customFormat="false" ht="12.75" hidden="false" customHeight="true" outlineLevel="0" collapsed="false"/>
    <row r="298" customFormat="false" ht="12.75" hidden="false" customHeight="true" outlineLevel="0" collapsed="false"/>
    <row r="299" customFormat="false" ht="12.75" hidden="false" customHeight="true" outlineLevel="0" collapsed="false"/>
    <row r="300" customFormat="false" ht="12.75" hidden="false" customHeight="true" outlineLevel="0" collapsed="false"/>
    <row r="301" customFormat="false" ht="12.75" hidden="false" customHeight="true" outlineLevel="0" collapsed="false"/>
    <row r="302" customFormat="false" ht="12.75" hidden="false" customHeight="true" outlineLevel="0" collapsed="false"/>
    <row r="303" customFormat="false" ht="12.75" hidden="false" customHeight="true" outlineLevel="0" collapsed="false"/>
    <row r="304" customFormat="false" ht="12.75" hidden="false" customHeight="true" outlineLevel="0" collapsed="false"/>
    <row r="305" customFormat="false" ht="12.75" hidden="false" customHeight="true" outlineLevel="0" collapsed="false"/>
    <row r="306" customFormat="false" ht="12.75" hidden="false" customHeight="true" outlineLevel="0" collapsed="false"/>
    <row r="307" customFormat="false" ht="12.75" hidden="false" customHeight="true" outlineLevel="0" collapsed="false"/>
    <row r="308" customFormat="false" ht="12.75" hidden="false" customHeight="true" outlineLevel="0" collapsed="false"/>
    <row r="309" customFormat="false" ht="12.75" hidden="false" customHeight="true" outlineLevel="0" collapsed="false"/>
    <row r="310" customFormat="false" ht="12.75" hidden="false" customHeight="true" outlineLevel="0" collapsed="false"/>
    <row r="311" customFormat="false" ht="12.75" hidden="false" customHeight="true" outlineLevel="0" collapsed="false"/>
    <row r="312" customFormat="false" ht="12.75" hidden="false" customHeight="true" outlineLevel="0" collapsed="false"/>
    <row r="313" customFormat="false" ht="12.75" hidden="false" customHeight="true" outlineLevel="0" collapsed="false"/>
    <row r="314" customFormat="false" ht="12.75" hidden="false" customHeight="true" outlineLevel="0" collapsed="false"/>
    <row r="315" customFormat="false" ht="12.75" hidden="false" customHeight="true" outlineLevel="0" collapsed="false"/>
    <row r="316" customFormat="false" ht="12.75" hidden="false" customHeight="true" outlineLevel="0" collapsed="false"/>
    <row r="317" customFormat="false" ht="12.75" hidden="false" customHeight="true" outlineLevel="0" collapsed="false"/>
    <row r="318" customFormat="false" ht="12.75" hidden="false" customHeight="true" outlineLevel="0" collapsed="false"/>
    <row r="319" customFormat="false" ht="12.75" hidden="false" customHeight="true" outlineLevel="0" collapsed="false"/>
    <row r="320" customFormat="false" ht="12.75" hidden="false" customHeight="true" outlineLevel="0" collapsed="false"/>
    <row r="321" customFormat="false" ht="12.75" hidden="false" customHeight="true" outlineLevel="0" collapsed="false"/>
    <row r="322" customFormat="false" ht="12.75" hidden="false" customHeight="true" outlineLevel="0" collapsed="false"/>
    <row r="323" customFormat="false" ht="12.75" hidden="false" customHeight="true" outlineLevel="0" collapsed="false"/>
    <row r="324" customFormat="false" ht="12.75" hidden="false" customHeight="true" outlineLevel="0" collapsed="false"/>
    <row r="325" customFormat="false" ht="12.75" hidden="false" customHeight="true" outlineLevel="0" collapsed="false"/>
    <row r="326" customFormat="false" ht="12.75" hidden="false" customHeight="true" outlineLevel="0" collapsed="false"/>
    <row r="327" customFormat="false" ht="12.75" hidden="false" customHeight="true" outlineLevel="0" collapsed="false"/>
    <row r="328" customFormat="false" ht="12.75" hidden="false" customHeight="true" outlineLevel="0" collapsed="false"/>
    <row r="329" customFormat="false" ht="12.75" hidden="false" customHeight="true" outlineLevel="0" collapsed="false"/>
    <row r="330" customFormat="false" ht="12.75" hidden="false" customHeight="true" outlineLevel="0" collapsed="false"/>
    <row r="331" customFormat="false" ht="12.75" hidden="false" customHeight="true" outlineLevel="0" collapsed="false"/>
    <row r="332" customFormat="false" ht="12.75" hidden="false" customHeight="true" outlineLevel="0" collapsed="false"/>
    <row r="333" customFormat="false" ht="12.75" hidden="false" customHeight="true" outlineLevel="0" collapsed="false"/>
    <row r="334" customFormat="false" ht="12.75" hidden="false" customHeight="true" outlineLevel="0" collapsed="false"/>
    <row r="335" customFormat="false" ht="12.75" hidden="false" customHeight="true" outlineLevel="0" collapsed="false"/>
    <row r="336" customFormat="false" ht="12.75" hidden="false" customHeight="true" outlineLevel="0" collapsed="false"/>
    <row r="337" customFormat="false" ht="12.75" hidden="false" customHeight="true" outlineLevel="0" collapsed="false"/>
    <row r="338" customFormat="false" ht="12.75" hidden="false" customHeight="true" outlineLevel="0" collapsed="false"/>
    <row r="339" customFormat="false" ht="12.75" hidden="false" customHeight="true" outlineLevel="0" collapsed="false"/>
    <row r="340" customFormat="false" ht="12.75" hidden="false" customHeight="true" outlineLevel="0" collapsed="false"/>
    <row r="341" customFormat="false" ht="12.75" hidden="false" customHeight="true" outlineLevel="0" collapsed="false"/>
    <row r="342" customFormat="false" ht="12.75" hidden="false" customHeight="true" outlineLevel="0" collapsed="false"/>
    <row r="343" customFormat="false" ht="12.75" hidden="false" customHeight="true" outlineLevel="0" collapsed="false"/>
    <row r="344" customFormat="false" ht="12.75" hidden="false" customHeight="true" outlineLevel="0" collapsed="false"/>
    <row r="345" customFormat="false" ht="12.75" hidden="false" customHeight="true" outlineLevel="0" collapsed="false"/>
    <row r="346" customFormat="false" ht="12.75" hidden="false" customHeight="true" outlineLevel="0" collapsed="false"/>
    <row r="347" customFormat="false" ht="12.75" hidden="false" customHeight="true" outlineLevel="0" collapsed="false"/>
    <row r="348" customFormat="false" ht="12.75" hidden="false" customHeight="true" outlineLevel="0" collapsed="false"/>
    <row r="349" customFormat="false" ht="12.75" hidden="false" customHeight="true" outlineLevel="0" collapsed="false"/>
    <row r="350" customFormat="false" ht="12.75" hidden="false" customHeight="true" outlineLevel="0" collapsed="false"/>
    <row r="351" customFormat="false" ht="12.75" hidden="false" customHeight="true" outlineLevel="0" collapsed="false"/>
    <row r="352" customFormat="false" ht="12.75" hidden="false" customHeight="true" outlineLevel="0" collapsed="false"/>
    <row r="353" customFormat="false" ht="12.75" hidden="false" customHeight="true" outlineLevel="0" collapsed="false"/>
    <row r="354" customFormat="false" ht="12.75" hidden="false" customHeight="true" outlineLevel="0" collapsed="false"/>
    <row r="355" customFormat="false" ht="12.75" hidden="false" customHeight="true" outlineLevel="0" collapsed="false"/>
    <row r="356" customFormat="false" ht="12.75" hidden="false" customHeight="true" outlineLevel="0" collapsed="false"/>
    <row r="357" customFormat="false" ht="12.75" hidden="false" customHeight="true" outlineLevel="0" collapsed="false"/>
    <row r="358" customFormat="false" ht="12.75" hidden="false" customHeight="true" outlineLevel="0" collapsed="false"/>
    <row r="359" customFormat="false" ht="12.75" hidden="false" customHeight="true" outlineLevel="0" collapsed="false"/>
    <row r="360" customFormat="false" ht="12.75" hidden="false" customHeight="true" outlineLevel="0" collapsed="false"/>
    <row r="361" customFormat="false" ht="12.75" hidden="false" customHeight="true" outlineLevel="0" collapsed="false"/>
    <row r="362" customFormat="false" ht="12.75" hidden="false" customHeight="true" outlineLevel="0" collapsed="false"/>
    <row r="363" customFormat="false" ht="12.75" hidden="false" customHeight="true" outlineLevel="0" collapsed="false"/>
    <row r="364" customFormat="false" ht="12.75" hidden="false" customHeight="true" outlineLevel="0" collapsed="false"/>
    <row r="365" customFormat="false" ht="12.75" hidden="false" customHeight="true" outlineLevel="0" collapsed="false"/>
    <row r="366" customFormat="false" ht="12.75" hidden="false" customHeight="true" outlineLevel="0" collapsed="false"/>
    <row r="367" customFormat="false" ht="12.75" hidden="false" customHeight="true" outlineLevel="0" collapsed="false"/>
    <row r="368" customFormat="false" ht="12.75" hidden="false" customHeight="true" outlineLevel="0" collapsed="false"/>
    <row r="369" customFormat="false" ht="12.75" hidden="false" customHeight="true" outlineLevel="0" collapsed="false"/>
    <row r="370" customFormat="false" ht="12.75" hidden="false" customHeight="true" outlineLevel="0" collapsed="false"/>
    <row r="371" customFormat="false" ht="12.75" hidden="false" customHeight="true" outlineLevel="0" collapsed="false"/>
    <row r="372" customFormat="false" ht="12.75" hidden="false" customHeight="true" outlineLevel="0" collapsed="false"/>
    <row r="373" customFormat="false" ht="12.75" hidden="false" customHeight="true" outlineLevel="0" collapsed="false"/>
    <row r="374" customFormat="false" ht="12.75" hidden="false" customHeight="true" outlineLevel="0" collapsed="false"/>
    <row r="375" customFormat="false" ht="12.75" hidden="false" customHeight="true" outlineLevel="0" collapsed="false"/>
    <row r="376" customFormat="false" ht="12.75" hidden="false" customHeight="true" outlineLevel="0" collapsed="false"/>
    <row r="377" customFormat="false" ht="12.75" hidden="false" customHeight="true" outlineLevel="0" collapsed="false"/>
    <row r="378" customFormat="false" ht="12.75" hidden="false" customHeight="true" outlineLevel="0" collapsed="false"/>
    <row r="379" customFormat="false" ht="12.75" hidden="false" customHeight="true" outlineLevel="0" collapsed="false"/>
    <row r="380" customFormat="false" ht="12.75" hidden="false" customHeight="true" outlineLevel="0" collapsed="false"/>
    <row r="381" customFormat="false" ht="12.75" hidden="false" customHeight="true" outlineLevel="0" collapsed="false"/>
    <row r="382" customFormat="false" ht="12.75" hidden="false" customHeight="true" outlineLevel="0" collapsed="false"/>
    <row r="383" customFormat="false" ht="12.75" hidden="false" customHeight="true" outlineLevel="0" collapsed="false"/>
    <row r="384" customFormat="false" ht="12.75" hidden="false" customHeight="true" outlineLevel="0" collapsed="false"/>
    <row r="385" customFormat="false" ht="12.75" hidden="false" customHeight="true" outlineLevel="0" collapsed="false"/>
    <row r="386" customFormat="false" ht="12.75" hidden="false" customHeight="true" outlineLevel="0" collapsed="false"/>
    <row r="387" customFormat="false" ht="12.75" hidden="false" customHeight="true" outlineLevel="0" collapsed="false"/>
    <row r="388" customFormat="false" ht="12.75" hidden="false" customHeight="true" outlineLevel="0" collapsed="false"/>
    <row r="389" customFormat="false" ht="12.75" hidden="false" customHeight="true" outlineLevel="0" collapsed="false"/>
    <row r="390" customFormat="false" ht="12.75" hidden="false" customHeight="true" outlineLevel="0" collapsed="false"/>
    <row r="391" customFormat="false" ht="12.75" hidden="false" customHeight="true" outlineLevel="0" collapsed="false"/>
    <row r="392" customFormat="false" ht="12.75" hidden="false" customHeight="true" outlineLevel="0" collapsed="false"/>
    <row r="393" customFormat="false" ht="12.75" hidden="false" customHeight="true" outlineLevel="0" collapsed="false"/>
    <row r="394" customFormat="false" ht="12.75" hidden="false" customHeight="true" outlineLevel="0" collapsed="false"/>
    <row r="395" customFormat="false" ht="12.75" hidden="false" customHeight="true" outlineLevel="0" collapsed="false"/>
    <row r="396" customFormat="false" ht="12.75" hidden="false" customHeight="true" outlineLevel="0" collapsed="false"/>
    <row r="397" customFormat="false" ht="12.75" hidden="false" customHeight="true" outlineLevel="0" collapsed="false"/>
    <row r="398" customFormat="false" ht="12.75" hidden="false" customHeight="true" outlineLevel="0" collapsed="false"/>
    <row r="399" customFormat="false" ht="12.75" hidden="false" customHeight="true" outlineLevel="0" collapsed="false"/>
    <row r="400" customFormat="false" ht="12.75" hidden="false" customHeight="true" outlineLevel="0" collapsed="false"/>
    <row r="401" customFormat="false" ht="12.75" hidden="false" customHeight="true" outlineLevel="0" collapsed="false"/>
    <row r="402" customFormat="false" ht="12.75" hidden="false" customHeight="true" outlineLevel="0" collapsed="false"/>
    <row r="403" customFormat="false" ht="12.75" hidden="false" customHeight="true" outlineLevel="0" collapsed="false"/>
    <row r="404" customFormat="false" ht="12.75" hidden="false" customHeight="true" outlineLevel="0" collapsed="false"/>
    <row r="405" customFormat="false" ht="12.75" hidden="false" customHeight="true" outlineLevel="0" collapsed="false"/>
    <row r="406" customFormat="false" ht="12.75" hidden="false" customHeight="true" outlineLevel="0" collapsed="false"/>
    <row r="407" customFormat="false" ht="12.75" hidden="false" customHeight="true" outlineLevel="0" collapsed="false"/>
    <row r="408" customFormat="false" ht="12.75" hidden="false" customHeight="true" outlineLevel="0" collapsed="false"/>
    <row r="409" customFormat="false" ht="12.75" hidden="false" customHeight="true" outlineLevel="0" collapsed="false"/>
    <row r="410" customFormat="false" ht="12.75" hidden="false" customHeight="true" outlineLevel="0" collapsed="false"/>
    <row r="411" customFormat="false" ht="12.75" hidden="false" customHeight="true" outlineLevel="0" collapsed="false"/>
    <row r="412" customFormat="false" ht="12.75" hidden="false" customHeight="true" outlineLevel="0" collapsed="false"/>
    <row r="413" customFormat="false" ht="12.75" hidden="false" customHeight="true" outlineLevel="0" collapsed="false"/>
    <row r="414" customFormat="false" ht="12.75" hidden="false" customHeight="true" outlineLevel="0" collapsed="false"/>
    <row r="415" customFormat="false" ht="12.75" hidden="false" customHeight="true" outlineLevel="0" collapsed="false"/>
    <row r="416" customFormat="false" ht="12.75" hidden="false" customHeight="true" outlineLevel="0" collapsed="false"/>
    <row r="417" customFormat="false" ht="12.75" hidden="false" customHeight="true" outlineLevel="0" collapsed="false"/>
    <row r="418" customFormat="false" ht="12.75" hidden="false" customHeight="true" outlineLevel="0" collapsed="false"/>
    <row r="419" customFormat="false" ht="12.75" hidden="false" customHeight="true" outlineLevel="0" collapsed="false"/>
    <row r="420" customFormat="false" ht="12.75" hidden="false" customHeight="true" outlineLevel="0" collapsed="false"/>
    <row r="421" customFormat="false" ht="12.75" hidden="false" customHeight="true" outlineLevel="0" collapsed="false"/>
    <row r="422" customFormat="false" ht="12.75" hidden="false" customHeight="true" outlineLevel="0" collapsed="false"/>
    <row r="423" customFormat="false" ht="12.75" hidden="false" customHeight="true" outlineLevel="0" collapsed="false"/>
    <row r="424" customFormat="false" ht="12.75" hidden="false" customHeight="true" outlineLevel="0" collapsed="false"/>
    <row r="425" customFormat="false" ht="12.75" hidden="false" customHeight="true" outlineLevel="0" collapsed="false"/>
    <row r="426" customFormat="false" ht="12.75" hidden="false" customHeight="true" outlineLevel="0" collapsed="false"/>
    <row r="427" customFormat="false" ht="12.75" hidden="false" customHeight="true" outlineLevel="0" collapsed="false"/>
    <row r="428" customFormat="false" ht="12.75" hidden="false" customHeight="true" outlineLevel="0" collapsed="false"/>
    <row r="429" customFormat="false" ht="12.75" hidden="false" customHeight="true" outlineLevel="0" collapsed="false"/>
    <row r="430" customFormat="false" ht="12.75" hidden="false" customHeight="true" outlineLevel="0" collapsed="false"/>
    <row r="431" customFormat="false" ht="12.75" hidden="false" customHeight="true" outlineLevel="0" collapsed="false"/>
    <row r="432" customFormat="false" ht="12.75" hidden="false" customHeight="true" outlineLevel="0" collapsed="false"/>
    <row r="433" customFormat="false" ht="12.75" hidden="false" customHeight="true" outlineLevel="0" collapsed="false"/>
    <row r="434" customFormat="false" ht="12.75" hidden="false" customHeight="true" outlineLevel="0" collapsed="false"/>
    <row r="435" customFormat="false" ht="12.75" hidden="false" customHeight="true" outlineLevel="0" collapsed="false"/>
    <row r="436" customFormat="false" ht="12.75" hidden="false" customHeight="true" outlineLevel="0" collapsed="false"/>
    <row r="437" customFormat="false" ht="12.75" hidden="false" customHeight="true" outlineLevel="0" collapsed="false"/>
    <row r="438" customFormat="false" ht="12.75" hidden="false" customHeight="true" outlineLevel="0" collapsed="false"/>
    <row r="439" customFormat="false" ht="12.75" hidden="false" customHeight="true" outlineLevel="0" collapsed="false"/>
    <row r="440" customFormat="false" ht="12.75" hidden="false" customHeight="true" outlineLevel="0" collapsed="false"/>
    <row r="441" customFormat="false" ht="12.75" hidden="false" customHeight="true" outlineLevel="0" collapsed="false"/>
    <row r="442" customFormat="false" ht="12.75" hidden="false" customHeight="true" outlineLevel="0" collapsed="false"/>
    <row r="443" customFormat="false" ht="12.75" hidden="false" customHeight="true" outlineLevel="0" collapsed="false"/>
    <row r="444" customFormat="false" ht="12.75" hidden="false" customHeight="true" outlineLevel="0" collapsed="false"/>
    <row r="445" customFormat="false" ht="12.75" hidden="false" customHeight="true" outlineLevel="0" collapsed="false"/>
    <row r="446" customFormat="false" ht="12.75" hidden="false" customHeight="true" outlineLevel="0" collapsed="false"/>
    <row r="447" customFormat="false" ht="12.75" hidden="false" customHeight="true" outlineLevel="0" collapsed="false"/>
    <row r="448" customFormat="false" ht="12.75" hidden="false" customHeight="true" outlineLevel="0" collapsed="false"/>
    <row r="449" customFormat="false" ht="12.75" hidden="false" customHeight="true" outlineLevel="0" collapsed="false"/>
    <row r="450" customFormat="false" ht="12.75" hidden="false" customHeight="true" outlineLevel="0" collapsed="false"/>
    <row r="451" customFormat="false" ht="12.75" hidden="false" customHeight="true" outlineLevel="0" collapsed="false"/>
    <row r="452" customFormat="false" ht="12.75" hidden="false" customHeight="true" outlineLevel="0" collapsed="false"/>
    <row r="453" customFormat="false" ht="12.75" hidden="false" customHeight="true" outlineLevel="0" collapsed="false"/>
    <row r="454" customFormat="false" ht="12.75" hidden="false" customHeight="true" outlineLevel="0" collapsed="false"/>
    <row r="455" customFormat="false" ht="12.75" hidden="false" customHeight="true" outlineLevel="0" collapsed="false"/>
    <row r="456" customFormat="false" ht="12.75" hidden="false" customHeight="true" outlineLevel="0" collapsed="false"/>
    <row r="457" customFormat="false" ht="12.75" hidden="false" customHeight="true" outlineLevel="0" collapsed="false"/>
    <row r="458" customFormat="false" ht="12.75" hidden="false" customHeight="true" outlineLevel="0" collapsed="false"/>
    <row r="459" customFormat="false" ht="12.75" hidden="false" customHeight="true" outlineLevel="0" collapsed="false"/>
    <row r="460" customFormat="false" ht="12.75" hidden="false" customHeight="true" outlineLevel="0" collapsed="false"/>
    <row r="461" customFormat="false" ht="12.75" hidden="false" customHeight="true" outlineLevel="0" collapsed="false"/>
    <row r="462" customFormat="false" ht="12.75" hidden="false" customHeight="true" outlineLevel="0" collapsed="false"/>
    <row r="463" customFormat="false" ht="12.75" hidden="false" customHeight="true" outlineLevel="0" collapsed="false"/>
    <row r="464" customFormat="false" ht="12.75" hidden="false" customHeight="true" outlineLevel="0" collapsed="false"/>
    <row r="465" customFormat="false" ht="12.75" hidden="false" customHeight="true" outlineLevel="0" collapsed="false"/>
    <row r="466" customFormat="false" ht="12.75" hidden="false" customHeight="true" outlineLevel="0" collapsed="false"/>
    <row r="467" customFormat="false" ht="12.75" hidden="false" customHeight="true" outlineLevel="0" collapsed="false"/>
    <row r="468" customFormat="false" ht="12.75" hidden="false" customHeight="true" outlineLevel="0" collapsed="false"/>
    <row r="469" customFormat="false" ht="12.75" hidden="false" customHeight="true" outlineLevel="0" collapsed="false"/>
    <row r="470" customFormat="false" ht="12.75" hidden="false" customHeight="true" outlineLevel="0" collapsed="false"/>
    <row r="471" customFormat="false" ht="12.75" hidden="false" customHeight="true" outlineLevel="0" collapsed="false"/>
    <row r="472" customFormat="false" ht="12.75" hidden="false" customHeight="true" outlineLevel="0" collapsed="false"/>
    <row r="473" customFormat="false" ht="12.75" hidden="false" customHeight="true" outlineLevel="0" collapsed="false"/>
    <row r="474" customFormat="false" ht="12.75" hidden="false" customHeight="true" outlineLevel="0" collapsed="false"/>
    <row r="475" customFormat="false" ht="12.75" hidden="false" customHeight="true" outlineLevel="0" collapsed="false"/>
    <row r="476" customFormat="false" ht="12.75" hidden="false" customHeight="true" outlineLevel="0" collapsed="false"/>
    <row r="477" customFormat="false" ht="12.75" hidden="false" customHeight="true" outlineLevel="0" collapsed="false"/>
    <row r="478" customFormat="false" ht="12.75" hidden="false" customHeight="true" outlineLevel="0" collapsed="false"/>
    <row r="479" customFormat="false" ht="12.75" hidden="false" customHeight="true" outlineLevel="0" collapsed="false"/>
    <row r="480" customFormat="false" ht="12.75" hidden="false" customHeight="true" outlineLevel="0" collapsed="false"/>
    <row r="481" customFormat="false" ht="12.75" hidden="false" customHeight="true" outlineLevel="0" collapsed="false"/>
    <row r="482" customFormat="false" ht="12.75" hidden="false" customHeight="true" outlineLevel="0" collapsed="false"/>
    <row r="483" customFormat="false" ht="12.75" hidden="false" customHeight="true" outlineLevel="0" collapsed="false"/>
    <row r="484" customFormat="false" ht="12.75" hidden="false" customHeight="true" outlineLevel="0" collapsed="false"/>
    <row r="485" customFormat="false" ht="12.75" hidden="false" customHeight="true" outlineLevel="0" collapsed="false"/>
    <row r="486" customFormat="false" ht="12.75" hidden="false" customHeight="true" outlineLevel="0" collapsed="false"/>
    <row r="487" customFormat="false" ht="12.75" hidden="false" customHeight="true" outlineLevel="0" collapsed="false"/>
    <row r="488" customFormat="false" ht="12.75" hidden="false" customHeight="true" outlineLevel="0" collapsed="false"/>
    <row r="489" customFormat="false" ht="12.75" hidden="false" customHeight="true" outlineLevel="0" collapsed="false"/>
    <row r="490" customFormat="false" ht="12.75" hidden="false" customHeight="true" outlineLevel="0" collapsed="false"/>
    <row r="491" customFormat="false" ht="12.75" hidden="false" customHeight="true" outlineLevel="0" collapsed="false"/>
    <row r="492" customFormat="false" ht="12.75" hidden="false" customHeight="true" outlineLevel="0" collapsed="false"/>
    <row r="493" customFormat="false" ht="12.75" hidden="false" customHeight="true" outlineLevel="0" collapsed="false"/>
    <row r="494" customFormat="false" ht="12.75" hidden="false" customHeight="true" outlineLevel="0" collapsed="false"/>
    <row r="495" customFormat="false" ht="12.75" hidden="false" customHeight="true" outlineLevel="0" collapsed="false"/>
    <row r="496" customFormat="false" ht="12.75" hidden="false" customHeight="true" outlineLevel="0" collapsed="false"/>
    <row r="497" customFormat="false" ht="12.75" hidden="false" customHeight="true" outlineLevel="0" collapsed="false"/>
    <row r="498" customFormat="false" ht="12.75" hidden="false" customHeight="true" outlineLevel="0" collapsed="false"/>
    <row r="499" customFormat="false" ht="12.75" hidden="false" customHeight="true" outlineLevel="0" collapsed="false"/>
    <row r="500" customFormat="false" ht="12.75" hidden="false" customHeight="true" outlineLevel="0" collapsed="false"/>
    <row r="501" customFormat="false" ht="12.75" hidden="false" customHeight="true" outlineLevel="0" collapsed="false"/>
    <row r="502" customFormat="false" ht="12.75" hidden="false" customHeight="true" outlineLevel="0" collapsed="false"/>
    <row r="503" customFormat="false" ht="12.75" hidden="false" customHeight="true" outlineLevel="0" collapsed="false"/>
    <row r="504" customFormat="false" ht="12.75" hidden="false" customHeight="true" outlineLevel="0" collapsed="false"/>
    <row r="505" customFormat="false" ht="12.75" hidden="false" customHeight="true" outlineLevel="0" collapsed="false"/>
    <row r="506" customFormat="false" ht="12.75" hidden="false" customHeight="true" outlineLevel="0" collapsed="false"/>
    <row r="507" customFormat="false" ht="12.75" hidden="false" customHeight="true" outlineLevel="0" collapsed="false"/>
    <row r="508" customFormat="false" ht="12.75" hidden="false" customHeight="true" outlineLevel="0" collapsed="false"/>
    <row r="509" customFormat="false" ht="12.75" hidden="false" customHeight="true" outlineLevel="0" collapsed="false"/>
    <row r="510" customFormat="false" ht="12.75" hidden="false" customHeight="true" outlineLevel="0" collapsed="false"/>
    <row r="511" customFormat="false" ht="12.75" hidden="false" customHeight="true" outlineLevel="0" collapsed="false"/>
    <row r="512" customFormat="false" ht="12.75" hidden="false" customHeight="true" outlineLevel="0" collapsed="false"/>
    <row r="513" customFormat="false" ht="12.75" hidden="false" customHeight="true" outlineLevel="0" collapsed="false"/>
    <row r="514" customFormat="false" ht="12.75" hidden="false" customHeight="true" outlineLevel="0" collapsed="false"/>
    <row r="515" customFormat="false" ht="12.75" hidden="false" customHeight="true" outlineLevel="0" collapsed="false"/>
    <row r="516" customFormat="false" ht="12.75" hidden="false" customHeight="true" outlineLevel="0" collapsed="false"/>
    <row r="517" customFormat="false" ht="12.75" hidden="false" customHeight="true" outlineLevel="0" collapsed="false"/>
    <row r="518" customFormat="false" ht="12.75" hidden="false" customHeight="true" outlineLevel="0" collapsed="false"/>
    <row r="519" customFormat="false" ht="12.75" hidden="false" customHeight="true" outlineLevel="0" collapsed="false"/>
    <row r="520" customFormat="false" ht="12.75" hidden="false" customHeight="true" outlineLevel="0" collapsed="false"/>
    <row r="521" customFormat="false" ht="12.75" hidden="false" customHeight="true" outlineLevel="0" collapsed="false"/>
    <row r="522" customFormat="false" ht="12.75" hidden="false" customHeight="true" outlineLevel="0" collapsed="false"/>
    <row r="523" customFormat="false" ht="12.75" hidden="false" customHeight="true" outlineLevel="0" collapsed="false"/>
    <row r="524" customFormat="false" ht="12.75" hidden="false" customHeight="true" outlineLevel="0" collapsed="false"/>
    <row r="525" customFormat="false" ht="12.75" hidden="false" customHeight="true" outlineLevel="0" collapsed="false"/>
    <row r="526" customFormat="false" ht="12.75" hidden="false" customHeight="true" outlineLevel="0" collapsed="false"/>
    <row r="527" customFormat="false" ht="12.75" hidden="false" customHeight="true" outlineLevel="0" collapsed="false"/>
    <row r="528" customFormat="false" ht="12.75" hidden="false" customHeight="true" outlineLevel="0" collapsed="false"/>
    <row r="529" customFormat="false" ht="12.75" hidden="false" customHeight="true" outlineLevel="0" collapsed="false"/>
    <row r="530" customFormat="false" ht="12.75" hidden="false" customHeight="true" outlineLevel="0" collapsed="false"/>
    <row r="531" customFormat="false" ht="12.75" hidden="false" customHeight="true" outlineLevel="0" collapsed="false"/>
    <row r="532" customFormat="false" ht="12.75" hidden="false" customHeight="true" outlineLevel="0" collapsed="false"/>
    <row r="533" customFormat="false" ht="12.75" hidden="false" customHeight="true" outlineLevel="0" collapsed="false"/>
    <row r="534" customFormat="false" ht="12.75" hidden="false" customHeight="true" outlineLevel="0" collapsed="false"/>
    <row r="535" customFormat="false" ht="12.75" hidden="false" customHeight="true" outlineLevel="0" collapsed="false"/>
    <row r="536" customFormat="false" ht="12.75" hidden="false" customHeight="true" outlineLevel="0" collapsed="false"/>
    <row r="537" customFormat="false" ht="12.75" hidden="false" customHeight="true" outlineLevel="0" collapsed="false"/>
    <row r="538" customFormat="false" ht="12.75" hidden="false" customHeight="true" outlineLevel="0" collapsed="false"/>
    <row r="539" customFormat="false" ht="12.75" hidden="false" customHeight="true" outlineLevel="0" collapsed="false"/>
    <row r="540" customFormat="false" ht="12.75" hidden="false" customHeight="true" outlineLevel="0" collapsed="false"/>
    <row r="541" customFormat="false" ht="12.75" hidden="false" customHeight="true" outlineLevel="0" collapsed="false"/>
    <row r="542" customFormat="false" ht="12.75" hidden="false" customHeight="true" outlineLevel="0" collapsed="false"/>
    <row r="543" customFormat="false" ht="12.75" hidden="false" customHeight="true" outlineLevel="0" collapsed="false"/>
    <row r="544" customFormat="false" ht="12.75" hidden="false" customHeight="true" outlineLevel="0" collapsed="false"/>
    <row r="545" customFormat="false" ht="12.75" hidden="false" customHeight="true" outlineLevel="0" collapsed="false"/>
    <row r="546" customFormat="false" ht="12.75" hidden="false" customHeight="true" outlineLevel="0" collapsed="false"/>
    <row r="547" customFormat="false" ht="12.75" hidden="false" customHeight="true" outlineLevel="0" collapsed="false"/>
    <row r="548" customFormat="false" ht="12.75" hidden="false" customHeight="true" outlineLevel="0" collapsed="false"/>
    <row r="549" customFormat="false" ht="12.75" hidden="false" customHeight="true" outlineLevel="0" collapsed="false"/>
    <row r="550" customFormat="false" ht="12.75" hidden="false" customHeight="true" outlineLevel="0" collapsed="false"/>
    <row r="551" customFormat="false" ht="12.75" hidden="false" customHeight="true" outlineLevel="0" collapsed="false"/>
    <row r="552" customFormat="false" ht="12.75" hidden="false" customHeight="true" outlineLevel="0" collapsed="false"/>
    <row r="553" customFormat="false" ht="12.75" hidden="false" customHeight="true" outlineLevel="0" collapsed="false"/>
    <row r="554" customFormat="false" ht="12.75" hidden="false" customHeight="true" outlineLevel="0" collapsed="false"/>
    <row r="555" customFormat="false" ht="12.75" hidden="false" customHeight="true" outlineLevel="0" collapsed="false"/>
    <row r="556" customFormat="false" ht="12.75" hidden="false" customHeight="true" outlineLevel="0" collapsed="false"/>
    <row r="557" customFormat="false" ht="12.75" hidden="false" customHeight="true" outlineLevel="0" collapsed="false"/>
    <row r="558" customFormat="false" ht="12.75" hidden="false" customHeight="true" outlineLevel="0" collapsed="false"/>
    <row r="559" customFormat="false" ht="12.75" hidden="false" customHeight="true" outlineLevel="0" collapsed="false"/>
    <row r="560" customFormat="false" ht="12.75" hidden="false" customHeight="true" outlineLevel="0" collapsed="false"/>
    <row r="561" customFormat="false" ht="12.75" hidden="false" customHeight="true" outlineLevel="0" collapsed="false"/>
    <row r="562" customFormat="false" ht="12.75" hidden="false" customHeight="true" outlineLevel="0" collapsed="false"/>
    <row r="563" customFormat="false" ht="12.75" hidden="false" customHeight="true" outlineLevel="0" collapsed="false"/>
    <row r="564" customFormat="false" ht="12.75" hidden="false" customHeight="true" outlineLevel="0" collapsed="false"/>
    <row r="565" customFormat="false" ht="12.75" hidden="false" customHeight="true" outlineLevel="0" collapsed="false"/>
    <row r="566" customFormat="false" ht="12.75" hidden="false" customHeight="true" outlineLevel="0" collapsed="false"/>
    <row r="567" customFormat="false" ht="12.75" hidden="false" customHeight="true" outlineLevel="0" collapsed="false"/>
    <row r="568" customFormat="false" ht="12.75" hidden="false" customHeight="true" outlineLevel="0" collapsed="false"/>
    <row r="569" customFormat="false" ht="12.75" hidden="false" customHeight="true" outlineLevel="0" collapsed="false"/>
    <row r="570" customFormat="false" ht="12.75" hidden="false" customHeight="true" outlineLevel="0" collapsed="false"/>
    <row r="571" customFormat="false" ht="12.75" hidden="false" customHeight="true" outlineLevel="0" collapsed="false"/>
    <row r="572" customFormat="false" ht="12.75" hidden="false" customHeight="true" outlineLevel="0" collapsed="false"/>
    <row r="573" customFormat="false" ht="12.75" hidden="false" customHeight="true" outlineLevel="0" collapsed="false"/>
    <row r="574" customFormat="false" ht="12.75" hidden="false" customHeight="true" outlineLevel="0" collapsed="false"/>
    <row r="575" customFormat="false" ht="12.75" hidden="false" customHeight="true" outlineLevel="0" collapsed="false"/>
    <row r="576" customFormat="false" ht="12.75" hidden="false" customHeight="true" outlineLevel="0" collapsed="false"/>
    <row r="577" customFormat="false" ht="12.75" hidden="false" customHeight="true" outlineLevel="0" collapsed="false"/>
    <row r="578" customFormat="false" ht="12.75" hidden="false" customHeight="true" outlineLevel="0" collapsed="false"/>
    <row r="579" customFormat="false" ht="12.75" hidden="false" customHeight="true" outlineLevel="0" collapsed="false"/>
    <row r="580" customFormat="false" ht="12.75" hidden="false" customHeight="true" outlineLevel="0" collapsed="false"/>
    <row r="581" customFormat="false" ht="12.75" hidden="false" customHeight="true" outlineLevel="0" collapsed="false"/>
    <row r="582" customFormat="false" ht="12.75" hidden="false" customHeight="true" outlineLevel="0" collapsed="false"/>
    <row r="583" customFormat="false" ht="12.75" hidden="false" customHeight="true" outlineLevel="0" collapsed="false"/>
    <row r="584" customFormat="false" ht="12.75" hidden="false" customHeight="true" outlineLevel="0" collapsed="false"/>
    <row r="585" customFormat="false" ht="12.75" hidden="false" customHeight="true" outlineLevel="0" collapsed="false"/>
    <row r="586" customFormat="false" ht="12.75" hidden="false" customHeight="true" outlineLevel="0" collapsed="false"/>
    <row r="587" customFormat="false" ht="12.75" hidden="false" customHeight="true" outlineLevel="0" collapsed="false"/>
    <row r="588" customFormat="false" ht="12.75" hidden="false" customHeight="true" outlineLevel="0" collapsed="false"/>
    <row r="589" customFormat="false" ht="12.75" hidden="false" customHeight="true" outlineLevel="0" collapsed="false"/>
    <row r="590" customFormat="false" ht="12.75" hidden="false" customHeight="true" outlineLevel="0" collapsed="false"/>
    <row r="591" customFormat="false" ht="12.75" hidden="false" customHeight="true" outlineLevel="0" collapsed="false"/>
    <row r="592" customFormat="false" ht="12.75" hidden="false" customHeight="true" outlineLevel="0" collapsed="false"/>
    <row r="593" customFormat="false" ht="12.75" hidden="false" customHeight="true" outlineLevel="0" collapsed="false"/>
    <row r="594" customFormat="false" ht="12.75" hidden="false" customHeight="true" outlineLevel="0" collapsed="false"/>
    <row r="595" customFormat="false" ht="12.75" hidden="false" customHeight="true" outlineLevel="0" collapsed="false"/>
    <row r="596" customFormat="false" ht="12.75" hidden="false" customHeight="true" outlineLevel="0" collapsed="false"/>
    <row r="597" customFormat="false" ht="12.75" hidden="false" customHeight="true" outlineLevel="0" collapsed="false"/>
    <row r="598" customFormat="false" ht="12.75" hidden="false" customHeight="true" outlineLevel="0" collapsed="false"/>
    <row r="599" customFormat="false" ht="12.75" hidden="false" customHeight="true" outlineLevel="0" collapsed="false"/>
    <row r="600" customFormat="false" ht="12.75" hidden="false" customHeight="true" outlineLevel="0" collapsed="false"/>
    <row r="601" customFormat="false" ht="12.75" hidden="false" customHeight="true" outlineLevel="0" collapsed="false"/>
    <row r="602" customFormat="false" ht="12.75" hidden="false" customHeight="true" outlineLevel="0" collapsed="false"/>
    <row r="603" customFormat="false" ht="12.75" hidden="false" customHeight="true" outlineLevel="0" collapsed="false"/>
    <row r="604" customFormat="false" ht="12.75" hidden="false" customHeight="true" outlineLevel="0" collapsed="false"/>
    <row r="605" customFormat="false" ht="12.75" hidden="false" customHeight="true" outlineLevel="0" collapsed="false"/>
    <row r="606" customFormat="false" ht="12.75" hidden="false" customHeight="true" outlineLevel="0" collapsed="false"/>
    <row r="607" customFormat="false" ht="12.75" hidden="false" customHeight="true" outlineLevel="0" collapsed="false"/>
    <row r="608" customFormat="false" ht="12.75" hidden="false" customHeight="true" outlineLevel="0" collapsed="false"/>
    <row r="609" customFormat="false" ht="12.75" hidden="false" customHeight="true" outlineLevel="0" collapsed="false"/>
    <row r="610" customFormat="false" ht="12.75" hidden="false" customHeight="true" outlineLevel="0" collapsed="false"/>
    <row r="611" customFormat="false" ht="12.75" hidden="false" customHeight="true" outlineLevel="0" collapsed="false"/>
    <row r="612" customFormat="false" ht="12.75" hidden="false" customHeight="true" outlineLevel="0" collapsed="false"/>
    <row r="613" customFormat="false" ht="12.75" hidden="false" customHeight="true" outlineLevel="0" collapsed="false"/>
    <row r="614" customFormat="false" ht="12.75" hidden="false" customHeight="true" outlineLevel="0" collapsed="false"/>
    <row r="615" customFormat="false" ht="12.75" hidden="false" customHeight="true" outlineLevel="0" collapsed="false"/>
    <row r="616" customFormat="false" ht="12.75" hidden="false" customHeight="true" outlineLevel="0" collapsed="false"/>
    <row r="617" customFormat="false" ht="12.75" hidden="false" customHeight="true" outlineLevel="0" collapsed="false"/>
    <row r="618" customFormat="false" ht="12.75" hidden="false" customHeight="true" outlineLevel="0" collapsed="false"/>
    <row r="619" customFormat="false" ht="12.75" hidden="false" customHeight="true" outlineLevel="0" collapsed="false"/>
    <row r="620" customFormat="false" ht="12.75" hidden="false" customHeight="true" outlineLevel="0" collapsed="false"/>
    <row r="621" customFormat="false" ht="12.75" hidden="false" customHeight="true" outlineLevel="0" collapsed="false"/>
    <row r="622" customFormat="false" ht="12.75" hidden="false" customHeight="true" outlineLevel="0" collapsed="false"/>
    <row r="623" customFormat="false" ht="12.75" hidden="false" customHeight="true" outlineLevel="0" collapsed="false"/>
    <row r="624" customFormat="false" ht="12.75" hidden="false" customHeight="true" outlineLevel="0" collapsed="false"/>
    <row r="625" customFormat="false" ht="12.75" hidden="false" customHeight="true" outlineLevel="0" collapsed="false"/>
    <row r="626" customFormat="false" ht="12.75" hidden="false" customHeight="true" outlineLevel="0" collapsed="false"/>
    <row r="627" customFormat="false" ht="12.75" hidden="false" customHeight="true" outlineLevel="0" collapsed="false"/>
    <row r="628" customFormat="false" ht="12.75" hidden="false" customHeight="true" outlineLevel="0" collapsed="false"/>
    <row r="629" customFormat="false" ht="12.75" hidden="false" customHeight="true" outlineLevel="0" collapsed="false"/>
    <row r="630" customFormat="false" ht="12.75" hidden="false" customHeight="true" outlineLevel="0" collapsed="false"/>
    <row r="631" customFormat="false" ht="12.75" hidden="false" customHeight="true" outlineLevel="0" collapsed="false"/>
    <row r="632" customFormat="false" ht="12.75" hidden="false" customHeight="true" outlineLevel="0" collapsed="false"/>
    <row r="633" customFormat="false" ht="12.75" hidden="false" customHeight="true" outlineLevel="0" collapsed="false"/>
    <row r="634" customFormat="false" ht="12.75" hidden="false" customHeight="true" outlineLevel="0" collapsed="false"/>
    <row r="635" customFormat="false" ht="12.75" hidden="false" customHeight="true" outlineLevel="0" collapsed="false"/>
    <row r="636" customFormat="false" ht="12.75" hidden="false" customHeight="true" outlineLevel="0" collapsed="false"/>
    <row r="637" customFormat="false" ht="12.75" hidden="false" customHeight="true" outlineLevel="0" collapsed="false"/>
    <row r="638" customFormat="false" ht="12.75" hidden="false" customHeight="true" outlineLevel="0" collapsed="false"/>
    <row r="639" customFormat="false" ht="12.75" hidden="false" customHeight="true" outlineLevel="0" collapsed="false"/>
    <row r="640" customFormat="false" ht="12.75" hidden="false" customHeight="true" outlineLevel="0" collapsed="false"/>
    <row r="641" customFormat="false" ht="12.75" hidden="false" customHeight="true" outlineLevel="0" collapsed="false"/>
    <row r="642" customFormat="false" ht="12.75" hidden="false" customHeight="true" outlineLevel="0" collapsed="false"/>
    <row r="643" customFormat="false" ht="12.75" hidden="false" customHeight="true" outlineLevel="0" collapsed="false"/>
    <row r="644" customFormat="false" ht="12.75" hidden="false" customHeight="true" outlineLevel="0" collapsed="false"/>
    <row r="645" customFormat="false" ht="12.75" hidden="false" customHeight="true" outlineLevel="0" collapsed="false"/>
    <row r="646" customFormat="false" ht="12.75" hidden="false" customHeight="true" outlineLevel="0" collapsed="false"/>
    <row r="647" customFormat="false" ht="12.75" hidden="false" customHeight="true" outlineLevel="0" collapsed="false"/>
    <row r="648" customFormat="false" ht="12.75" hidden="false" customHeight="true" outlineLevel="0" collapsed="false"/>
    <row r="649" customFormat="false" ht="12.75" hidden="false" customHeight="true" outlineLevel="0" collapsed="false"/>
    <row r="650" customFormat="false" ht="12.75" hidden="false" customHeight="true" outlineLevel="0" collapsed="false"/>
    <row r="651" customFormat="false" ht="12.75" hidden="false" customHeight="true" outlineLevel="0" collapsed="false"/>
    <row r="652" customFormat="false" ht="12.75" hidden="false" customHeight="true" outlineLevel="0" collapsed="false"/>
    <row r="653" customFormat="false" ht="12.75" hidden="false" customHeight="true" outlineLevel="0" collapsed="false"/>
    <row r="654" customFormat="false" ht="12.75" hidden="false" customHeight="true" outlineLevel="0" collapsed="false"/>
    <row r="655" customFormat="false" ht="12.75" hidden="false" customHeight="true" outlineLevel="0" collapsed="false"/>
    <row r="656" customFormat="false" ht="12.75" hidden="false" customHeight="true" outlineLevel="0" collapsed="false"/>
    <row r="657" customFormat="false" ht="12.75" hidden="false" customHeight="true" outlineLevel="0" collapsed="false"/>
    <row r="658" customFormat="false" ht="12.75" hidden="false" customHeight="true" outlineLevel="0" collapsed="false"/>
    <row r="659" customFormat="false" ht="12.75" hidden="false" customHeight="true" outlineLevel="0" collapsed="false"/>
    <row r="660" customFormat="false" ht="12.75" hidden="false" customHeight="true" outlineLevel="0" collapsed="false"/>
    <row r="661" customFormat="false" ht="12.75" hidden="false" customHeight="true" outlineLevel="0" collapsed="false"/>
    <row r="662" customFormat="false" ht="12.75" hidden="false" customHeight="true" outlineLevel="0" collapsed="false"/>
    <row r="663" customFormat="false" ht="12.75" hidden="false" customHeight="true" outlineLevel="0" collapsed="false"/>
    <row r="664" customFormat="false" ht="12.75" hidden="false" customHeight="true" outlineLevel="0" collapsed="false"/>
    <row r="665" customFormat="false" ht="12.75" hidden="false" customHeight="true" outlineLevel="0" collapsed="false"/>
    <row r="666" customFormat="false" ht="12.75" hidden="false" customHeight="true" outlineLevel="0" collapsed="false"/>
    <row r="667" customFormat="false" ht="12.75" hidden="false" customHeight="true" outlineLevel="0" collapsed="false"/>
    <row r="668" customFormat="false" ht="12.75" hidden="false" customHeight="true" outlineLevel="0" collapsed="false"/>
    <row r="669" customFormat="false" ht="12.75" hidden="false" customHeight="true" outlineLevel="0" collapsed="false"/>
    <row r="670" customFormat="false" ht="12.75" hidden="false" customHeight="true" outlineLevel="0" collapsed="false"/>
    <row r="671" customFormat="false" ht="12.75" hidden="false" customHeight="true" outlineLevel="0" collapsed="false"/>
    <row r="672" customFormat="false" ht="12.75" hidden="false" customHeight="true" outlineLevel="0" collapsed="false"/>
    <row r="673" customFormat="false" ht="12.75" hidden="false" customHeight="true" outlineLevel="0" collapsed="false"/>
    <row r="674" customFormat="false" ht="12.75" hidden="false" customHeight="true" outlineLevel="0" collapsed="false"/>
    <row r="675" customFormat="false" ht="12.75" hidden="false" customHeight="true" outlineLevel="0" collapsed="false"/>
    <row r="676" customFormat="false" ht="12.75" hidden="false" customHeight="true" outlineLevel="0" collapsed="false"/>
    <row r="677" customFormat="false" ht="12.75" hidden="false" customHeight="true" outlineLevel="0" collapsed="false"/>
    <row r="678" customFormat="false" ht="12.75" hidden="false" customHeight="true" outlineLevel="0" collapsed="false"/>
    <row r="679" customFormat="false" ht="12.75" hidden="false" customHeight="true" outlineLevel="0" collapsed="false"/>
    <row r="680" customFormat="false" ht="12.75" hidden="false" customHeight="true" outlineLevel="0" collapsed="false"/>
    <row r="681" customFormat="false" ht="12.75" hidden="false" customHeight="true" outlineLevel="0" collapsed="false"/>
    <row r="682" customFormat="false" ht="12.75" hidden="false" customHeight="true" outlineLevel="0" collapsed="false"/>
    <row r="683" customFormat="false" ht="12.75" hidden="false" customHeight="true" outlineLevel="0" collapsed="false"/>
    <row r="684" customFormat="false" ht="12.75" hidden="false" customHeight="true" outlineLevel="0" collapsed="false"/>
    <row r="685" customFormat="false" ht="12.75" hidden="false" customHeight="true" outlineLevel="0" collapsed="false"/>
    <row r="686" customFormat="false" ht="12.75" hidden="false" customHeight="true" outlineLevel="0" collapsed="false"/>
    <row r="687" customFormat="false" ht="12.75" hidden="false" customHeight="true" outlineLevel="0" collapsed="false"/>
    <row r="688" customFormat="false" ht="12.75" hidden="false" customHeight="true" outlineLevel="0" collapsed="false"/>
    <row r="689" customFormat="false" ht="12.75" hidden="false" customHeight="true" outlineLevel="0" collapsed="false"/>
    <row r="690" customFormat="false" ht="12.75" hidden="false" customHeight="true" outlineLevel="0" collapsed="false"/>
    <row r="691" customFormat="false" ht="12.75" hidden="false" customHeight="true" outlineLevel="0" collapsed="false"/>
    <row r="692" customFormat="false" ht="12.75" hidden="false" customHeight="true" outlineLevel="0" collapsed="false"/>
    <row r="693" customFormat="false" ht="12.75" hidden="false" customHeight="true" outlineLevel="0" collapsed="false"/>
    <row r="694" customFormat="false" ht="12.75" hidden="false" customHeight="true" outlineLevel="0" collapsed="false"/>
    <row r="695" customFormat="false" ht="12.75" hidden="false" customHeight="true" outlineLevel="0" collapsed="false"/>
    <row r="696" customFormat="false" ht="12.75" hidden="false" customHeight="true" outlineLevel="0" collapsed="false"/>
    <row r="697" customFormat="false" ht="12.75" hidden="false" customHeight="true" outlineLevel="0" collapsed="false"/>
    <row r="698" customFormat="false" ht="12.75" hidden="false" customHeight="true" outlineLevel="0" collapsed="false"/>
    <row r="699" customFormat="false" ht="12.75" hidden="false" customHeight="true" outlineLevel="0" collapsed="false"/>
    <row r="700" customFormat="false" ht="12.75" hidden="false" customHeight="true" outlineLevel="0" collapsed="false"/>
    <row r="701" customFormat="false" ht="12.75" hidden="false" customHeight="true" outlineLevel="0" collapsed="false"/>
    <row r="702" customFormat="false" ht="12.75" hidden="false" customHeight="true" outlineLevel="0" collapsed="false"/>
    <row r="703" customFormat="false" ht="12.75" hidden="false" customHeight="true" outlineLevel="0" collapsed="false"/>
    <row r="704" customFormat="false" ht="12.75" hidden="false" customHeight="true" outlineLevel="0" collapsed="false"/>
    <row r="705" customFormat="false" ht="12.75" hidden="false" customHeight="true" outlineLevel="0" collapsed="false"/>
    <row r="706" customFormat="false" ht="12.75" hidden="false" customHeight="true" outlineLevel="0" collapsed="false"/>
    <row r="707" customFormat="false" ht="12.75" hidden="false" customHeight="true" outlineLevel="0" collapsed="false"/>
    <row r="708" customFormat="false" ht="12.75" hidden="false" customHeight="true" outlineLevel="0" collapsed="false"/>
    <row r="709" customFormat="false" ht="12.75" hidden="false" customHeight="true" outlineLevel="0" collapsed="false"/>
    <row r="710" customFormat="false" ht="12.75" hidden="false" customHeight="true" outlineLevel="0" collapsed="false"/>
    <row r="711" customFormat="false" ht="12.75" hidden="false" customHeight="true" outlineLevel="0" collapsed="false"/>
    <row r="712" customFormat="false" ht="12.75" hidden="false" customHeight="true" outlineLevel="0" collapsed="false"/>
    <row r="713" customFormat="false" ht="12.75" hidden="false" customHeight="true" outlineLevel="0" collapsed="false"/>
    <row r="714" customFormat="false" ht="12.75" hidden="false" customHeight="true" outlineLevel="0" collapsed="false"/>
    <row r="715" customFormat="false" ht="12.75" hidden="false" customHeight="true" outlineLevel="0" collapsed="false"/>
    <row r="716" customFormat="false" ht="12.75" hidden="false" customHeight="true" outlineLevel="0" collapsed="false"/>
    <row r="717" customFormat="false" ht="12.75" hidden="false" customHeight="true" outlineLevel="0" collapsed="false"/>
    <row r="718" customFormat="false" ht="12.75" hidden="false" customHeight="true" outlineLevel="0" collapsed="false"/>
    <row r="719" customFormat="false" ht="12.75" hidden="false" customHeight="true" outlineLevel="0" collapsed="false"/>
    <row r="720" customFormat="false" ht="12.75" hidden="false" customHeight="true" outlineLevel="0" collapsed="false"/>
    <row r="721" customFormat="false" ht="12.75" hidden="false" customHeight="true" outlineLevel="0" collapsed="false"/>
    <row r="722" customFormat="false" ht="12.75" hidden="false" customHeight="true" outlineLevel="0" collapsed="false"/>
    <row r="723" customFormat="false" ht="12.75" hidden="false" customHeight="true" outlineLevel="0" collapsed="false"/>
    <row r="724" customFormat="false" ht="12.75" hidden="false" customHeight="true" outlineLevel="0" collapsed="false"/>
    <row r="725" customFormat="false" ht="12.75" hidden="false" customHeight="true" outlineLevel="0" collapsed="false"/>
    <row r="726" customFormat="false" ht="12.75" hidden="false" customHeight="true" outlineLevel="0" collapsed="false"/>
    <row r="727" customFormat="false" ht="12.75" hidden="false" customHeight="true" outlineLevel="0" collapsed="false"/>
    <row r="728" customFormat="false" ht="12.75" hidden="false" customHeight="true" outlineLevel="0" collapsed="false"/>
    <row r="729" customFormat="false" ht="12.75" hidden="false" customHeight="true" outlineLevel="0" collapsed="false"/>
    <row r="730" customFormat="false" ht="12.75" hidden="false" customHeight="true" outlineLevel="0" collapsed="false"/>
    <row r="731" customFormat="false" ht="12.75" hidden="false" customHeight="true" outlineLevel="0" collapsed="false"/>
    <row r="732" customFormat="false" ht="12.75" hidden="false" customHeight="true" outlineLevel="0" collapsed="false"/>
    <row r="733" customFormat="false" ht="12.75" hidden="false" customHeight="true" outlineLevel="0" collapsed="false"/>
    <row r="734" customFormat="false" ht="12.75" hidden="false" customHeight="true" outlineLevel="0" collapsed="false"/>
    <row r="735" customFormat="false" ht="12.75" hidden="false" customHeight="true" outlineLevel="0" collapsed="false"/>
    <row r="736" customFormat="false" ht="12.75" hidden="false" customHeight="true" outlineLevel="0" collapsed="false"/>
    <row r="737" customFormat="false" ht="12.75" hidden="false" customHeight="true" outlineLevel="0" collapsed="false"/>
    <row r="738" customFormat="false" ht="12.75" hidden="false" customHeight="true" outlineLevel="0" collapsed="false"/>
    <row r="739" customFormat="false" ht="12.75" hidden="false" customHeight="true" outlineLevel="0" collapsed="false"/>
    <row r="740" customFormat="false" ht="12.75" hidden="false" customHeight="true" outlineLevel="0" collapsed="false"/>
    <row r="741" customFormat="false" ht="12.75" hidden="false" customHeight="true" outlineLevel="0" collapsed="false"/>
    <row r="742" customFormat="false" ht="12.75" hidden="false" customHeight="true" outlineLevel="0" collapsed="false"/>
    <row r="743" customFormat="false" ht="12.75" hidden="false" customHeight="true" outlineLevel="0" collapsed="false"/>
    <row r="744" customFormat="false" ht="12.75" hidden="false" customHeight="true" outlineLevel="0" collapsed="false"/>
    <row r="745" customFormat="false" ht="12.75" hidden="false" customHeight="true" outlineLevel="0" collapsed="false"/>
    <row r="746" customFormat="false" ht="12.75" hidden="false" customHeight="true" outlineLevel="0" collapsed="false"/>
    <row r="747" customFormat="false" ht="12.75" hidden="false" customHeight="true" outlineLevel="0" collapsed="false"/>
    <row r="748" customFormat="false" ht="12.75" hidden="false" customHeight="true" outlineLevel="0" collapsed="false"/>
    <row r="749" customFormat="false" ht="12.75" hidden="false" customHeight="true" outlineLevel="0" collapsed="false"/>
    <row r="750" customFormat="false" ht="12.75" hidden="false" customHeight="true" outlineLevel="0" collapsed="false"/>
    <row r="751" customFormat="false" ht="12.75" hidden="false" customHeight="true" outlineLevel="0" collapsed="false"/>
    <row r="752" customFormat="false" ht="12.75" hidden="false" customHeight="true" outlineLevel="0" collapsed="false"/>
    <row r="753" customFormat="false" ht="12.75" hidden="false" customHeight="true" outlineLevel="0" collapsed="false"/>
    <row r="754" customFormat="false" ht="12.75" hidden="false" customHeight="true" outlineLevel="0" collapsed="false"/>
    <row r="755" customFormat="false" ht="12.75" hidden="false" customHeight="true" outlineLevel="0" collapsed="false"/>
    <row r="756" customFormat="false" ht="12.75" hidden="false" customHeight="true" outlineLevel="0" collapsed="false"/>
    <row r="757" customFormat="false" ht="12.75" hidden="false" customHeight="true" outlineLevel="0" collapsed="false"/>
    <row r="758" customFormat="false" ht="12.75" hidden="false" customHeight="true" outlineLevel="0" collapsed="false"/>
    <row r="759" customFormat="false" ht="12.75" hidden="false" customHeight="true" outlineLevel="0" collapsed="false"/>
    <row r="760" customFormat="false" ht="12.75" hidden="false" customHeight="true" outlineLevel="0" collapsed="false"/>
    <row r="761" customFormat="false" ht="12.75" hidden="false" customHeight="true" outlineLevel="0" collapsed="false"/>
    <row r="762" customFormat="false" ht="12.75" hidden="false" customHeight="true" outlineLevel="0" collapsed="false"/>
    <row r="763" customFormat="false" ht="12.75" hidden="false" customHeight="true" outlineLevel="0" collapsed="false"/>
    <row r="764" customFormat="false" ht="12.75" hidden="false" customHeight="true" outlineLevel="0" collapsed="false"/>
    <row r="765" customFormat="false" ht="12.75" hidden="false" customHeight="true" outlineLevel="0" collapsed="false"/>
    <row r="766" customFormat="false" ht="12.75" hidden="false" customHeight="true" outlineLevel="0" collapsed="false"/>
    <row r="767" customFormat="false" ht="12.75" hidden="false" customHeight="true" outlineLevel="0" collapsed="false"/>
    <row r="768" customFormat="false" ht="12.75" hidden="false" customHeight="true" outlineLevel="0" collapsed="false"/>
    <row r="769" customFormat="false" ht="12.75" hidden="false" customHeight="true" outlineLevel="0" collapsed="false"/>
    <row r="770" customFormat="false" ht="12.75" hidden="false" customHeight="true" outlineLevel="0" collapsed="false"/>
    <row r="771" customFormat="false" ht="12.75" hidden="false" customHeight="true" outlineLevel="0" collapsed="false"/>
    <row r="772" customFormat="false" ht="12.75" hidden="false" customHeight="true" outlineLevel="0" collapsed="false"/>
    <row r="773" customFormat="false" ht="12.75" hidden="false" customHeight="true" outlineLevel="0" collapsed="false"/>
    <row r="774" customFormat="false" ht="12.75" hidden="false" customHeight="true" outlineLevel="0" collapsed="false"/>
    <row r="775" customFormat="false" ht="12.75" hidden="false" customHeight="true" outlineLevel="0" collapsed="false"/>
    <row r="776" customFormat="false" ht="12.75" hidden="false" customHeight="true" outlineLevel="0" collapsed="false"/>
    <row r="777" customFormat="false" ht="12.75" hidden="false" customHeight="true" outlineLevel="0" collapsed="false"/>
    <row r="778" customFormat="false" ht="12.75" hidden="false" customHeight="true" outlineLevel="0" collapsed="false"/>
    <row r="779" customFormat="false" ht="12.75" hidden="false" customHeight="true" outlineLevel="0" collapsed="false"/>
    <row r="780" customFormat="false" ht="12.75" hidden="false" customHeight="true" outlineLevel="0" collapsed="false"/>
    <row r="781" customFormat="false" ht="12.75" hidden="false" customHeight="true" outlineLevel="0" collapsed="false"/>
    <row r="782" customFormat="false" ht="12.75" hidden="false" customHeight="true" outlineLevel="0" collapsed="false"/>
    <row r="783" customFormat="false" ht="12.75" hidden="false" customHeight="true" outlineLevel="0" collapsed="false"/>
    <row r="784" customFormat="false" ht="12.75" hidden="false" customHeight="true" outlineLevel="0" collapsed="false"/>
    <row r="785" customFormat="false" ht="12.75" hidden="false" customHeight="true" outlineLevel="0" collapsed="false"/>
    <row r="786" customFormat="false" ht="12.75" hidden="false" customHeight="true" outlineLevel="0" collapsed="false"/>
    <row r="787" customFormat="false" ht="12.75" hidden="false" customHeight="true" outlineLevel="0" collapsed="false"/>
    <row r="788" customFormat="false" ht="12.75" hidden="false" customHeight="true" outlineLevel="0" collapsed="false"/>
    <row r="789" customFormat="false" ht="12.75" hidden="false" customHeight="true" outlineLevel="0" collapsed="false"/>
    <row r="790" customFormat="false" ht="12.75" hidden="false" customHeight="true" outlineLevel="0" collapsed="false"/>
    <row r="791" customFormat="false" ht="12.75" hidden="false" customHeight="true" outlineLevel="0" collapsed="false"/>
    <row r="792" customFormat="false" ht="12.75" hidden="false" customHeight="true" outlineLevel="0" collapsed="false"/>
    <row r="793" customFormat="false" ht="12.75" hidden="false" customHeight="true" outlineLevel="0" collapsed="false"/>
    <row r="794" customFormat="false" ht="12.75" hidden="false" customHeight="true" outlineLevel="0" collapsed="false"/>
    <row r="795" customFormat="false" ht="12.75" hidden="false" customHeight="true" outlineLevel="0" collapsed="false"/>
    <row r="796" customFormat="false" ht="12.75" hidden="false" customHeight="true" outlineLevel="0" collapsed="false"/>
    <row r="797" customFormat="false" ht="12.75" hidden="false" customHeight="true" outlineLevel="0" collapsed="false"/>
    <row r="798" customFormat="false" ht="12.75" hidden="false" customHeight="true" outlineLevel="0" collapsed="false"/>
    <row r="799" customFormat="false" ht="12.75" hidden="false" customHeight="true" outlineLevel="0" collapsed="false"/>
    <row r="800" customFormat="false" ht="12.75" hidden="false" customHeight="true" outlineLevel="0" collapsed="false"/>
    <row r="801" customFormat="false" ht="12.75" hidden="false" customHeight="true" outlineLevel="0" collapsed="false"/>
    <row r="802" customFormat="false" ht="12.75" hidden="false" customHeight="true" outlineLevel="0" collapsed="false"/>
    <row r="803" customFormat="false" ht="12.75" hidden="false" customHeight="true" outlineLevel="0" collapsed="false"/>
    <row r="804" customFormat="false" ht="12.75" hidden="false" customHeight="true" outlineLevel="0" collapsed="false"/>
    <row r="805" customFormat="false" ht="12.75" hidden="false" customHeight="true" outlineLevel="0" collapsed="false"/>
    <row r="806" customFormat="false" ht="12.75" hidden="false" customHeight="true" outlineLevel="0" collapsed="false"/>
    <row r="807" customFormat="false" ht="12.75" hidden="false" customHeight="true" outlineLevel="0" collapsed="false"/>
    <row r="808" customFormat="false" ht="12.75" hidden="false" customHeight="true" outlineLevel="0" collapsed="false"/>
    <row r="809" customFormat="false" ht="12.75" hidden="false" customHeight="true" outlineLevel="0" collapsed="false"/>
    <row r="810" customFormat="false" ht="12.75" hidden="false" customHeight="true" outlineLevel="0" collapsed="false"/>
    <row r="811" customFormat="false" ht="12.75" hidden="false" customHeight="true" outlineLevel="0" collapsed="false"/>
    <row r="812" customFormat="false" ht="12.75" hidden="false" customHeight="true" outlineLevel="0" collapsed="false"/>
    <row r="813" customFormat="false" ht="12.75" hidden="false" customHeight="true" outlineLevel="0" collapsed="false"/>
    <row r="814" customFormat="false" ht="12.75" hidden="false" customHeight="true" outlineLevel="0" collapsed="false"/>
    <row r="815" customFormat="false" ht="12.75" hidden="false" customHeight="true" outlineLevel="0" collapsed="false"/>
    <row r="816" customFormat="false" ht="12.75" hidden="false" customHeight="true" outlineLevel="0" collapsed="false"/>
    <row r="817" customFormat="false" ht="12.75" hidden="false" customHeight="true" outlineLevel="0" collapsed="false"/>
    <row r="818" customFormat="false" ht="12.75" hidden="false" customHeight="true" outlineLevel="0" collapsed="false"/>
    <row r="819" customFormat="false" ht="12.75" hidden="false" customHeight="true" outlineLevel="0" collapsed="false"/>
    <row r="820" customFormat="false" ht="12.75" hidden="false" customHeight="true" outlineLevel="0" collapsed="false"/>
    <row r="821" customFormat="false" ht="12.75" hidden="false" customHeight="true" outlineLevel="0" collapsed="false"/>
    <row r="822" customFormat="false" ht="12.75" hidden="false" customHeight="true" outlineLevel="0" collapsed="false"/>
    <row r="823" customFormat="false" ht="12.75" hidden="false" customHeight="true" outlineLevel="0" collapsed="false"/>
    <row r="824" customFormat="false" ht="12.75" hidden="false" customHeight="true" outlineLevel="0" collapsed="false"/>
    <row r="825" customFormat="false" ht="12.75" hidden="false" customHeight="true" outlineLevel="0" collapsed="false"/>
    <row r="826" customFormat="false" ht="12.75" hidden="false" customHeight="true" outlineLevel="0" collapsed="false"/>
    <row r="827" customFormat="false" ht="12.75" hidden="false" customHeight="true" outlineLevel="0" collapsed="false"/>
    <row r="828" customFormat="false" ht="12.75" hidden="false" customHeight="true" outlineLevel="0" collapsed="false"/>
    <row r="829" customFormat="false" ht="12.75" hidden="false" customHeight="true" outlineLevel="0" collapsed="false"/>
    <row r="830" customFormat="false" ht="12.75" hidden="false" customHeight="true" outlineLevel="0" collapsed="false"/>
    <row r="831" customFormat="false" ht="12.75" hidden="false" customHeight="true" outlineLevel="0" collapsed="false"/>
    <row r="832" customFormat="false" ht="12.75" hidden="false" customHeight="true" outlineLevel="0" collapsed="false"/>
    <row r="833" customFormat="false" ht="12.75" hidden="false" customHeight="true" outlineLevel="0" collapsed="false"/>
    <row r="834" customFormat="false" ht="12.75" hidden="false" customHeight="true" outlineLevel="0" collapsed="false"/>
    <row r="835" customFormat="false" ht="12.75" hidden="false" customHeight="true" outlineLevel="0" collapsed="false"/>
    <row r="836" customFormat="false" ht="12.75" hidden="false" customHeight="true" outlineLevel="0" collapsed="false"/>
    <row r="837" customFormat="false" ht="12.75" hidden="false" customHeight="true" outlineLevel="0" collapsed="false"/>
    <row r="838" customFormat="false" ht="12.75" hidden="false" customHeight="true" outlineLevel="0" collapsed="false"/>
    <row r="839" customFormat="false" ht="12.75" hidden="false" customHeight="true" outlineLevel="0" collapsed="false"/>
    <row r="840" customFormat="false" ht="12.75" hidden="false" customHeight="true" outlineLevel="0" collapsed="false"/>
    <row r="841" customFormat="false" ht="12.75" hidden="false" customHeight="true" outlineLevel="0" collapsed="false"/>
    <row r="842" customFormat="false" ht="12.75" hidden="false" customHeight="true" outlineLevel="0" collapsed="false"/>
    <row r="843" customFormat="false" ht="12.75" hidden="false" customHeight="true" outlineLevel="0" collapsed="false"/>
    <row r="844" customFormat="false" ht="12.75" hidden="false" customHeight="true" outlineLevel="0" collapsed="false"/>
    <row r="845" customFormat="false" ht="12.75" hidden="false" customHeight="true" outlineLevel="0" collapsed="false"/>
    <row r="846" customFormat="false" ht="12.75" hidden="false" customHeight="true" outlineLevel="0" collapsed="false"/>
    <row r="847" customFormat="false" ht="12.75" hidden="false" customHeight="true" outlineLevel="0" collapsed="false"/>
    <row r="848" customFormat="false" ht="12.75" hidden="false" customHeight="true" outlineLevel="0" collapsed="false"/>
    <row r="849" customFormat="false" ht="12.75" hidden="false" customHeight="true" outlineLevel="0" collapsed="false"/>
    <row r="850" customFormat="false" ht="12.75" hidden="false" customHeight="true" outlineLevel="0" collapsed="false"/>
    <row r="851" customFormat="false" ht="12.75" hidden="false" customHeight="true" outlineLevel="0" collapsed="false"/>
    <row r="852" customFormat="false" ht="12.75" hidden="false" customHeight="true" outlineLevel="0" collapsed="false"/>
    <row r="853" customFormat="false" ht="12.75" hidden="false" customHeight="true" outlineLevel="0" collapsed="false"/>
    <row r="854" customFormat="false" ht="12.75" hidden="false" customHeight="true" outlineLevel="0" collapsed="false"/>
    <row r="855" customFormat="false" ht="12.75" hidden="false" customHeight="true" outlineLevel="0" collapsed="false"/>
    <row r="856" customFormat="false" ht="12.75" hidden="false" customHeight="true" outlineLevel="0" collapsed="false"/>
    <row r="857" customFormat="false" ht="12.75" hidden="false" customHeight="true" outlineLevel="0" collapsed="false"/>
    <row r="858" customFormat="false" ht="12.75" hidden="false" customHeight="true" outlineLevel="0" collapsed="false"/>
    <row r="859" customFormat="false" ht="12.75" hidden="false" customHeight="true" outlineLevel="0" collapsed="false"/>
    <row r="860" customFormat="false" ht="12.75" hidden="false" customHeight="true" outlineLevel="0" collapsed="false"/>
    <row r="861" customFormat="false" ht="12.75" hidden="false" customHeight="true" outlineLevel="0" collapsed="false"/>
    <row r="862" customFormat="false" ht="12.75" hidden="false" customHeight="true" outlineLevel="0" collapsed="false"/>
    <row r="863" customFormat="false" ht="12.75" hidden="false" customHeight="true" outlineLevel="0" collapsed="false"/>
    <row r="864" customFormat="false" ht="12.75" hidden="false" customHeight="true" outlineLevel="0" collapsed="false"/>
    <row r="865" customFormat="false" ht="12.75" hidden="false" customHeight="true" outlineLevel="0" collapsed="false"/>
    <row r="866" customFormat="false" ht="12.75" hidden="false" customHeight="true" outlineLevel="0" collapsed="false"/>
    <row r="867" customFormat="false" ht="12.75" hidden="false" customHeight="true" outlineLevel="0" collapsed="false"/>
    <row r="868" customFormat="false" ht="12.75" hidden="false" customHeight="true" outlineLevel="0" collapsed="false"/>
    <row r="869" customFormat="false" ht="12.75" hidden="false" customHeight="true" outlineLevel="0" collapsed="false"/>
    <row r="870" customFormat="false" ht="12.75" hidden="false" customHeight="true" outlineLevel="0" collapsed="false"/>
    <row r="871" customFormat="false" ht="12.75" hidden="false" customHeight="true" outlineLevel="0" collapsed="false"/>
    <row r="872" customFormat="false" ht="12.75" hidden="false" customHeight="true" outlineLevel="0" collapsed="false"/>
    <row r="873" customFormat="false" ht="12.75" hidden="false" customHeight="true" outlineLevel="0" collapsed="false"/>
    <row r="874" customFormat="false" ht="12.75" hidden="false" customHeight="true" outlineLevel="0" collapsed="false"/>
    <row r="875" customFormat="false" ht="12.75" hidden="false" customHeight="true" outlineLevel="0" collapsed="false"/>
    <row r="876" customFormat="false" ht="12.75" hidden="false" customHeight="true" outlineLevel="0" collapsed="false"/>
    <row r="877" customFormat="false" ht="12.75" hidden="false" customHeight="true" outlineLevel="0" collapsed="false"/>
    <row r="878" customFormat="false" ht="12.75" hidden="false" customHeight="true" outlineLevel="0" collapsed="false"/>
    <row r="879" customFormat="false" ht="12.75" hidden="false" customHeight="true" outlineLevel="0" collapsed="false"/>
    <row r="880" customFormat="false" ht="12.75" hidden="false" customHeight="true" outlineLevel="0" collapsed="false"/>
    <row r="881" customFormat="false" ht="12.75" hidden="false" customHeight="true" outlineLevel="0" collapsed="false"/>
    <row r="882" customFormat="false" ht="12.75" hidden="false" customHeight="true" outlineLevel="0" collapsed="false"/>
    <row r="883" customFormat="false" ht="12.75" hidden="false" customHeight="true" outlineLevel="0" collapsed="false"/>
    <row r="884" customFormat="false" ht="12.75" hidden="false" customHeight="true" outlineLevel="0" collapsed="false"/>
    <row r="885" customFormat="false" ht="12.75" hidden="false" customHeight="true" outlineLevel="0" collapsed="false"/>
    <row r="886" customFormat="false" ht="12.75" hidden="false" customHeight="true" outlineLevel="0" collapsed="false"/>
    <row r="887" customFormat="false" ht="12.75" hidden="false" customHeight="true" outlineLevel="0" collapsed="false"/>
    <row r="888" customFormat="false" ht="12.75" hidden="false" customHeight="true" outlineLevel="0" collapsed="false"/>
    <row r="889" customFormat="false" ht="12.75" hidden="false" customHeight="true" outlineLevel="0" collapsed="false"/>
    <row r="890" customFormat="false" ht="12.75" hidden="false" customHeight="true" outlineLevel="0" collapsed="false"/>
    <row r="891" customFormat="false" ht="12.75" hidden="false" customHeight="true" outlineLevel="0" collapsed="false"/>
    <row r="892" customFormat="false" ht="12.75" hidden="false" customHeight="true" outlineLevel="0" collapsed="false"/>
    <row r="893" customFormat="false" ht="12.75" hidden="false" customHeight="true" outlineLevel="0" collapsed="false"/>
    <row r="894" customFormat="false" ht="12.75" hidden="false" customHeight="true" outlineLevel="0" collapsed="false"/>
    <row r="895" customFormat="false" ht="12.75" hidden="false" customHeight="true" outlineLevel="0" collapsed="false"/>
    <row r="896" customFormat="false" ht="12.75" hidden="false" customHeight="true" outlineLevel="0" collapsed="false"/>
    <row r="897" customFormat="false" ht="12.75" hidden="false" customHeight="true" outlineLevel="0" collapsed="false"/>
    <row r="898" customFormat="false" ht="12.75" hidden="false" customHeight="true" outlineLevel="0" collapsed="false"/>
    <row r="899" customFormat="false" ht="12.75" hidden="false" customHeight="true" outlineLevel="0" collapsed="false"/>
    <row r="900" customFormat="false" ht="12.75" hidden="false" customHeight="true" outlineLevel="0" collapsed="false"/>
    <row r="901" customFormat="false" ht="12.75" hidden="false" customHeight="true" outlineLevel="0" collapsed="false"/>
    <row r="902" customFormat="false" ht="12.75" hidden="false" customHeight="true" outlineLevel="0" collapsed="false"/>
    <row r="903" customFormat="false" ht="12.75" hidden="false" customHeight="true" outlineLevel="0" collapsed="false"/>
    <row r="904" customFormat="false" ht="12.75" hidden="false" customHeight="true" outlineLevel="0" collapsed="false"/>
    <row r="905" customFormat="false" ht="12.75" hidden="false" customHeight="true" outlineLevel="0" collapsed="false"/>
    <row r="906" customFormat="false" ht="12.75" hidden="false" customHeight="true" outlineLevel="0" collapsed="false"/>
    <row r="907" customFormat="false" ht="12.75" hidden="false" customHeight="true" outlineLevel="0" collapsed="false"/>
    <row r="908" customFormat="false" ht="12.75" hidden="false" customHeight="true" outlineLevel="0" collapsed="false"/>
    <row r="909" customFormat="false" ht="12.75" hidden="false" customHeight="true" outlineLevel="0" collapsed="false"/>
    <row r="910" customFormat="false" ht="12.75" hidden="false" customHeight="true" outlineLevel="0" collapsed="false"/>
    <row r="911" customFormat="false" ht="12.75" hidden="false" customHeight="true" outlineLevel="0" collapsed="false"/>
    <row r="912" customFormat="false" ht="12.75" hidden="false" customHeight="true" outlineLevel="0" collapsed="false"/>
    <row r="913" customFormat="false" ht="12.75" hidden="false" customHeight="true" outlineLevel="0" collapsed="false"/>
    <row r="914" customFormat="false" ht="12.75" hidden="false" customHeight="true" outlineLevel="0" collapsed="false"/>
    <row r="915" customFormat="false" ht="12.75" hidden="false" customHeight="true" outlineLevel="0" collapsed="false"/>
    <row r="916" customFormat="false" ht="12.75" hidden="false" customHeight="true" outlineLevel="0" collapsed="false"/>
    <row r="917" customFormat="false" ht="12.75" hidden="false" customHeight="true" outlineLevel="0" collapsed="false"/>
    <row r="918" customFormat="false" ht="12.75" hidden="false" customHeight="true" outlineLevel="0" collapsed="false"/>
    <row r="919" customFormat="false" ht="12.75" hidden="false" customHeight="true" outlineLevel="0" collapsed="false"/>
    <row r="920" customFormat="false" ht="12.75" hidden="false" customHeight="true" outlineLevel="0" collapsed="false"/>
    <row r="921" customFormat="false" ht="12.75" hidden="false" customHeight="true" outlineLevel="0" collapsed="false"/>
    <row r="922" customFormat="false" ht="12.75" hidden="false" customHeight="true" outlineLevel="0" collapsed="false"/>
    <row r="923" customFormat="false" ht="12.75" hidden="false" customHeight="true" outlineLevel="0" collapsed="false"/>
    <row r="924" customFormat="false" ht="12.75" hidden="false" customHeight="true" outlineLevel="0" collapsed="false"/>
    <row r="925" customFormat="false" ht="12.75" hidden="false" customHeight="true" outlineLevel="0" collapsed="false"/>
    <row r="926" customFormat="false" ht="12.75" hidden="false" customHeight="true" outlineLevel="0" collapsed="false"/>
    <row r="927" customFormat="false" ht="12.75" hidden="false" customHeight="true" outlineLevel="0" collapsed="false"/>
    <row r="928" customFormat="false" ht="12.75" hidden="false" customHeight="true" outlineLevel="0" collapsed="false"/>
    <row r="929" customFormat="false" ht="12.75" hidden="false" customHeight="true" outlineLevel="0" collapsed="false"/>
    <row r="930" customFormat="false" ht="12.75" hidden="false" customHeight="true" outlineLevel="0" collapsed="false"/>
    <row r="931" customFormat="false" ht="12.75" hidden="false" customHeight="true" outlineLevel="0" collapsed="false"/>
    <row r="932" customFormat="false" ht="12.75" hidden="false" customHeight="true" outlineLevel="0" collapsed="false"/>
    <row r="933" customFormat="false" ht="12.75" hidden="false" customHeight="true" outlineLevel="0" collapsed="false"/>
    <row r="934" customFormat="false" ht="12.75" hidden="false" customHeight="true" outlineLevel="0" collapsed="false"/>
    <row r="935" customFormat="false" ht="12.75" hidden="false" customHeight="true" outlineLevel="0" collapsed="false"/>
    <row r="936" customFormat="false" ht="12.75" hidden="false" customHeight="true" outlineLevel="0" collapsed="false"/>
    <row r="937" customFormat="false" ht="12.75" hidden="false" customHeight="true" outlineLevel="0" collapsed="false"/>
    <row r="938" customFormat="false" ht="12.75" hidden="false" customHeight="true" outlineLevel="0" collapsed="false"/>
    <row r="939" customFormat="false" ht="12.75" hidden="false" customHeight="true" outlineLevel="0" collapsed="false"/>
    <row r="940" customFormat="false" ht="12.75" hidden="false" customHeight="true" outlineLevel="0" collapsed="false"/>
    <row r="941" customFormat="false" ht="12.75" hidden="false" customHeight="true" outlineLevel="0" collapsed="false"/>
    <row r="942" customFormat="false" ht="12.75" hidden="false" customHeight="true" outlineLevel="0" collapsed="false"/>
    <row r="943" customFormat="false" ht="12.75" hidden="false" customHeight="true" outlineLevel="0" collapsed="false"/>
    <row r="944" customFormat="false" ht="12.75" hidden="false" customHeight="true" outlineLevel="0" collapsed="false"/>
    <row r="945" customFormat="false" ht="12.75" hidden="false" customHeight="true" outlineLevel="0" collapsed="false"/>
    <row r="946" customFormat="false" ht="12.75" hidden="false" customHeight="true" outlineLevel="0" collapsed="false"/>
    <row r="947" customFormat="false" ht="12.75" hidden="false" customHeight="true" outlineLevel="0" collapsed="false"/>
    <row r="948" customFormat="false" ht="12.75" hidden="false" customHeight="true" outlineLevel="0" collapsed="false"/>
    <row r="949" customFormat="false" ht="12.75" hidden="false" customHeight="true" outlineLevel="0" collapsed="false"/>
    <row r="950" customFormat="false" ht="12.75" hidden="false" customHeight="true" outlineLevel="0" collapsed="false"/>
    <row r="951" customFormat="false" ht="12.75" hidden="false" customHeight="true" outlineLevel="0" collapsed="false"/>
    <row r="952" customFormat="false" ht="12.75" hidden="false" customHeight="true" outlineLevel="0" collapsed="false"/>
    <row r="953" customFormat="false" ht="12.75" hidden="false" customHeight="true" outlineLevel="0" collapsed="false"/>
    <row r="954" customFormat="false" ht="12.75" hidden="false" customHeight="true" outlineLevel="0" collapsed="false"/>
    <row r="955" customFormat="false" ht="12.75" hidden="false" customHeight="true" outlineLevel="0" collapsed="false"/>
    <row r="956" customFormat="false" ht="12.75" hidden="false" customHeight="true" outlineLevel="0" collapsed="false"/>
    <row r="957" customFormat="false" ht="12.75" hidden="false" customHeight="true" outlineLevel="0" collapsed="false"/>
    <row r="958" customFormat="false" ht="12.75" hidden="false" customHeight="true" outlineLevel="0" collapsed="false"/>
    <row r="959" customFormat="false" ht="12.75" hidden="false" customHeight="true" outlineLevel="0" collapsed="false"/>
    <row r="960" customFormat="false" ht="12.75" hidden="false" customHeight="true" outlineLevel="0" collapsed="false"/>
    <row r="961" customFormat="false" ht="12.75" hidden="false" customHeight="true" outlineLevel="0" collapsed="false"/>
    <row r="962" customFormat="false" ht="12.75" hidden="false" customHeight="true" outlineLevel="0" collapsed="false"/>
    <row r="963" customFormat="false" ht="12.75" hidden="false" customHeight="true" outlineLevel="0" collapsed="false"/>
    <row r="964" customFormat="false" ht="12.75" hidden="false" customHeight="true" outlineLevel="0" collapsed="false"/>
    <row r="965" customFormat="false" ht="12.75" hidden="false" customHeight="true" outlineLevel="0" collapsed="false"/>
    <row r="966" customFormat="false" ht="12.75" hidden="false" customHeight="true" outlineLevel="0" collapsed="false"/>
    <row r="967" customFormat="false" ht="12.75" hidden="false" customHeight="true" outlineLevel="0" collapsed="false"/>
    <row r="968" customFormat="false" ht="12.75" hidden="false" customHeight="true" outlineLevel="0" collapsed="false"/>
    <row r="969" customFormat="false" ht="12.75" hidden="false" customHeight="true" outlineLevel="0" collapsed="false"/>
    <row r="970" customFormat="false" ht="12.75" hidden="false" customHeight="true" outlineLevel="0" collapsed="false"/>
    <row r="971" customFormat="false" ht="12.75" hidden="false" customHeight="true" outlineLevel="0" collapsed="false"/>
    <row r="972" customFormat="false" ht="12.75" hidden="false" customHeight="true" outlineLevel="0" collapsed="false"/>
    <row r="973" customFormat="false" ht="12.75" hidden="false" customHeight="true" outlineLevel="0" collapsed="false"/>
    <row r="974" customFormat="false" ht="12.75" hidden="false" customHeight="true" outlineLevel="0" collapsed="false"/>
    <row r="975" customFormat="false" ht="12.75" hidden="false" customHeight="true" outlineLevel="0" collapsed="false"/>
    <row r="976" customFormat="false" ht="12.75" hidden="false" customHeight="true" outlineLevel="0" collapsed="false"/>
    <row r="977" customFormat="false" ht="12.75" hidden="false" customHeight="true" outlineLevel="0" collapsed="false"/>
    <row r="978" customFormat="false" ht="12.75" hidden="false" customHeight="true" outlineLevel="0" collapsed="false"/>
    <row r="979" customFormat="false" ht="12.75" hidden="false" customHeight="true" outlineLevel="0" collapsed="false"/>
    <row r="980" customFormat="false" ht="12.75" hidden="false" customHeight="true" outlineLevel="0" collapsed="false"/>
    <row r="981" customFormat="false" ht="12.75" hidden="false" customHeight="true" outlineLevel="0" collapsed="false"/>
    <row r="982" customFormat="false" ht="12.75" hidden="false" customHeight="true" outlineLevel="0" collapsed="false"/>
    <row r="983" customFormat="false" ht="12.75" hidden="false" customHeight="true" outlineLevel="0" collapsed="false"/>
    <row r="984" customFormat="false" ht="12.75" hidden="false" customHeight="true" outlineLevel="0" collapsed="false"/>
    <row r="985" customFormat="false" ht="12.75" hidden="false" customHeight="true" outlineLevel="0" collapsed="false"/>
    <row r="986" customFormat="false" ht="12.75" hidden="false" customHeight="true" outlineLevel="0" collapsed="false"/>
    <row r="987" customFormat="false" ht="12.75" hidden="false" customHeight="true" outlineLevel="0" collapsed="false"/>
    <row r="988" customFormat="false" ht="12.75" hidden="false" customHeight="true" outlineLevel="0" collapsed="false"/>
    <row r="989" customFormat="false" ht="12.75" hidden="false" customHeight="true" outlineLevel="0" collapsed="false"/>
    <row r="990" customFormat="false" ht="12.75" hidden="false" customHeight="true" outlineLevel="0" collapsed="false"/>
    <row r="991" customFormat="false" ht="12.75" hidden="false" customHeight="true" outlineLevel="0" collapsed="false"/>
    <row r="992" customFormat="false" ht="12.75" hidden="false" customHeight="true" outlineLevel="0" collapsed="false"/>
    <row r="993" customFormat="false" ht="12.75" hidden="false" customHeight="true" outlineLevel="0" collapsed="false"/>
    <row r="994" customFormat="false" ht="12.75" hidden="false" customHeight="true" outlineLevel="0" collapsed="false"/>
    <row r="995" customFormat="false" ht="12.75" hidden="false" customHeight="true" outlineLevel="0" collapsed="false"/>
    <row r="996" customFormat="false" ht="12.75" hidden="false" customHeight="true" outlineLevel="0" collapsed="false"/>
    <row r="997" customFormat="false" ht="12.75" hidden="false" customHeight="true" outlineLevel="0" collapsed="false"/>
    <row r="998" customFormat="false" ht="12.75" hidden="false" customHeight="true" outlineLevel="0" collapsed="false"/>
    <row r="999" customFormat="false" ht="12.75" hidden="false" customHeight="true" outlineLevel="0" collapsed="false"/>
    <row r="1000" customFormat="false" ht="12.75" hidden="false" customHeight="true" outlineLevel="0" collapsed="false"/>
  </sheetData>
  <printOptions headings="false" gridLines="false" gridLinesSet="true" horizontalCentered="false" verticalCentered="false"/>
  <pageMargins left="0.747916666666667" right="0.747916666666667" top="0.984027777777778" bottom="0.984027777777778" header="0.511805555555555" footer="0.511805555555555"/>
  <pageSetup paperSize="9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68</TotalTime>
  <Application>LibreOffice/6.0.7.3$Windows_X86_64 LibreOffice_project/dc89aa7a9eabfd848af146d5086077aeed2ae4a5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es-ES</dc:language>
  <cp:lastModifiedBy/>
  <dcterms:modified xsi:type="dcterms:W3CDTF">2019-11-25T19:39:10Z</dcterms:modified>
  <cp:revision>16</cp:revision>
  <dc:subject/>
  <dc:title/>
</cp:coreProperties>
</file>